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Zwischenspeichern\"/>
    </mc:Choice>
  </mc:AlternateContent>
  <xr:revisionPtr revIDLastSave="0" documentId="8_{4EDC9080-EB6B-4824-ABBF-4429D184E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rlage" sheetId="1" r:id="rId1"/>
    <sheet name="Pauschalen" sheetId="2" r:id="rId2"/>
  </sheets>
  <definedNames>
    <definedName name="Land">Pauschalen!$B$1:$B$225</definedName>
    <definedName name="Print_Area" localSheetId="0">Vorlage!$B$3:$N$87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N19" i="1" l="1"/>
  <c r="N24" i="1" s="1"/>
  <c r="B4" i="1" l="1"/>
  <c r="N57" i="1" l="1"/>
  <c r="N58" i="1"/>
  <c r="N59" i="1"/>
  <c r="N60" i="1"/>
  <c r="N61" i="1"/>
  <c r="N62" i="1"/>
  <c r="N63" i="1"/>
  <c r="N64" i="1"/>
  <c r="N65" i="1"/>
  <c r="N66" i="1"/>
  <c r="N67" i="1"/>
  <c r="L58" i="1"/>
  <c r="L59" i="1"/>
  <c r="L60" i="1"/>
  <c r="L61" i="1"/>
  <c r="L62" i="1"/>
  <c r="L63" i="1"/>
  <c r="G74" i="1" s="1"/>
  <c r="F74" i="1" s="1"/>
  <c r="L64" i="1"/>
  <c r="L65" i="1"/>
  <c r="L66" i="1"/>
  <c r="L67" i="1"/>
  <c r="I49" i="1"/>
  <c r="N49" i="1" s="1"/>
  <c r="N35" i="1"/>
  <c r="J28" i="1"/>
  <c r="N28" i="1" s="1"/>
  <c r="N31" i="1" s="1"/>
  <c r="N56" i="1"/>
  <c r="L56" i="1"/>
  <c r="L57" i="1"/>
  <c r="G73" i="1" l="1"/>
  <c r="G76" i="1" s="1"/>
  <c r="N69" i="1"/>
  <c r="J83" i="1"/>
  <c r="N36" i="1"/>
  <c r="N38" i="1" s="1"/>
  <c r="J82" i="1"/>
  <c r="I43" i="1"/>
  <c r="N43" i="1" s="1"/>
  <c r="C38" i="1"/>
  <c r="I46" i="1"/>
  <c r="N46" i="1" s="1"/>
  <c r="F73" i="1" l="1"/>
  <c r="J80" i="1"/>
  <c r="J86" i="1"/>
  <c r="N51" i="1"/>
  <c r="J81" i="1" l="1"/>
  <c r="J84" i="1" s="1"/>
  <c r="N72" i="1"/>
  <c r="N76" i="1" s="1"/>
  <c r="F76" i="1" l="1"/>
  <c r="F75" i="1" s="1"/>
</calcChain>
</file>

<file path=xl/sharedStrings.xml><?xml version="1.0" encoding="utf-8"?>
<sst xmlns="http://schemas.openxmlformats.org/spreadsheetml/2006/main" count="317" uniqueCount="289">
  <si>
    <t>Name</t>
  </si>
  <si>
    <t>Reiseziel</t>
  </si>
  <si>
    <t>Reiseanlass</t>
  </si>
  <si>
    <t>EUR</t>
  </si>
  <si>
    <t>=</t>
  </si>
  <si>
    <t>Summe</t>
  </si>
  <si>
    <t>Anzahl</t>
  </si>
  <si>
    <t>x</t>
  </si>
  <si>
    <t>MWSt</t>
  </si>
  <si>
    <t>Reise-Nr:</t>
  </si>
  <si>
    <t>nein</t>
  </si>
  <si>
    <t>ja</t>
  </si>
  <si>
    <t>-</t>
  </si>
  <si>
    <t>enthaltene</t>
  </si>
  <si>
    <t>0000</t>
  </si>
  <si>
    <t>Reisebeginn (Datum)</t>
  </si>
  <si>
    <t>Reiseende (Datum)</t>
  </si>
  <si>
    <t>24 Std. abwesend</t>
  </si>
  <si>
    <t>USt-%</t>
  </si>
  <si>
    <t>USt</t>
  </si>
  <si>
    <t>Mandant/Projekt</t>
  </si>
  <si>
    <t>Kfz-Kennzeichen</t>
  </si>
  <si>
    <t>3. Verpflegungsmehraufwendungen für Abwesenheit</t>
  </si>
  <si>
    <t>Anzahl der Tage</t>
  </si>
  <si>
    <t>Sonstige Abzüge</t>
  </si>
  <si>
    <t>abzüglich vom Arbeitgeber bezahlte Frühstückessen</t>
  </si>
  <si>
    <t>abzüglich vom Arbeitgeber bezahlte Mittagessen</t>
  </si>
  <si>
    <t>abzüglich vom Arbeitgeber bezahlte Abendessen</t>
  </si>
  <si>
    <t>&gt;8 Std. abwesend</t>
  </si>
  <si>
    <t>(bei mehrtägigen Reisen wird vereinfacht für den Anreise- und Abreisetag</t>
  </si>
  <si>
    <t>Anzahl der Nächte</t>
  </si>
  <si>
    <t>x  EUR</t>
  </si>
  <si>
    <t>km</t>
  </si>
  <si>
    <t>nach Belegen</t>
  </si>
  <si>
    <t>4. Mahlzeitengestellung</t>
  </si>
  <si>
    <t>(nur für Arbeitnehmer, nicht für Unternehmer)</t>
  </si>
  <si>
    <t>Afghanistan</t>
  </si>
  <si>
    <t>Ägypten</t>
  </si>
  <si>
    <t>Äthiopien</t>
  </si>
  <si>
    <t>Äquatorialguinea</t>
  </si>
  <si>
    <t>Albanien</t>
  </si>
  <si>
    <t>Algerien</t>
  </si>
  <si>
    <t>Andorra</t>
  </si>
  <si>
    <t>Angola</t>
  </si>
  <si>
    <t>Argentinien</t>
  </si>
  <si>
    <t>Armenien</t>
  </si>
  <si>
    <t>Aserbaidschan</t>
  </si>
  <si>
    <t>Bahrain</t>
  </si>
  <si>
    <t>Bangladesch</t>
  </si>
  <si>
    <t>Barbados</t>
  </si>
  <si>
    <t>Belgien</t>
  </si>
  <si>
    <t>Benin</t>
  </si>
  <si>
    <t>Bolivien</t>
  </si>
  <si>
    <t>Botsuana</t>
  </si>
  <si>
    <t>Brunei</t>
  </si>
  <si>
    <t>Bulgarien</t>
  </si>
  <si>
    <t>Burkina Faso</t>
  </si>
  <si>
    <t>Burundi</t>
  </si>
  <si>
    <t>Chile</t>
  </si>
  <si>
    <t>Costa Rica</t>
  </si>
  <si>
    <t>Côte d’Ivoire</t>
  </si>
  <si>
    <t>Dänemark</t>
  </si>
  <si>
    <t>Dominikanische Republik</t>
  </si>
  <si>
    <t>Dschibuti</t>
  </si>
  <si>
    <t>Ecuador</t>
  </si>
  <si>
    <t>El Salvador</t>
  </si>
  <si>
    <t>Eritrea</t>
  </si>
  <si>
    <t>Estland</t>
  </si>
  <si>
    <t>Fidschi</t>
  </si>
  <si>
    <t>Finnland</t>
  </si>
  <si>
    <t>Gabun</t>
  </si>
  <si>
    <t>Gambia</t>
  </si>
  <si>
    <t>Georgien</t>
  </si>
  <si>
    <t>Ghana</t>
  </si>
  <si>
    <t>Guatemala</t>
  </si>
  <si>
    <t>Guinea</t>
  </si>
  <si>
    <t>Guinea-Bissau</t>
  </si>
  <si>
    <t>Australien (Canberra)</t>
  </si>
  <si>
    <t>Australien (Sydney)</t>
  </si>
  <si>
    <t>Australien (Rest)</t>
  </si>
  <si>
    <t>Bosnien + Herzegowina</t>
  </si>
  <si>
    <t>Brasilien (Brasilia)</t>
  </si>
  <si>
    <t>Brasilien (Rio de Janeiro)</t>
  </si>
  <si>
    <t>Brasilien (Sao Paulo)</t>
  </si>
  <si>
    <t>Brasilien (Rest)</t>
  </si>
  <si>
    <t>China (Chengdu)</t>
  </si>
  <si>
    <t>China (Hongkong)</t>
  </si>
  <si>
    <t>China (Peking)</t>
  </si>
  <si>
    <t>China (Shanghai)</t>
  </si>
  <si>
    <t>China (Rest)</t>
  </si>
  <si>
    <t>Frankreich (Paris)</t>
  </si>
  <si>
    <t>Frankreich (Rest)</t>
  </si>
  <si>
    <t>Griechenland (Athen)</t>
  </si>
  <si>
    <t>Griechenland (Rest)</t>
  </si>
  <si>
    <t>Großbritannien (London)</t>
  </si>
  <si>
    <t>Haiti</t>
  </si>
  <si>
    <t>Honduras</t>
  </si>
  <si>
    <t>Indien (Chennai)</t>
  </si>
  <si>
    <t>Indien (Kalkutta)</t>
  </si>
  <si>
    <t>Indien (Mumbai)</t>
  </si>
  <si>
    <t>Indien (Neu Delhi)</t>
  </si>
  <si>
    <t>Indien (Rest)</t>
  </si>
  <si>
    <t>Indonesien</t>
  </si>
  <si>
    <t>Iran</t>
  </si>
  <si>
    <t>Irland</t>
  </si>
  <si>
    <t>Island</t>
  </si>
  <si>
    <t>Israel</t>
  </si>
  <si>
    <t>Italien (Mailand)</t>
  </si>
  <si>
    <t>Italien (Rom)</t>
  </si>
  <si>
    <t>Italien (Rest)</t>
  </si>
  <si>
    <t>Jamaika</t>
  </si>
  <si>
    <t>Japan (Tokio)</t>
  </si>
  <si>
    <t>Japan (Rest)</t>
  </si>
  <si>
    <t>Jemen</t>
  </si>
  <si>
    <t>Jordanien</t>
  </si>
  <si>
    <t>Kambodscha</t>
  </si>
  <si>
    <t>Kamerun</t>
  </si>
  <si>
    <t>Kanada (Ottawa)</t>
  </si>
  <si>
    <t>Kanada (Toronto)</t>
  </si>
  <si>
    <t>Kanada (Vancouver)</t>
  </si>
  <si>
    <t>Kanada (Rest)</t>
  </si>
  <si>
    <t>Kap Verde</t>
  </si>
  <si>
    <t>Kasachstan</t>
  </si>
  <si>
    <t>Katar</t>
  </si>
  <si>
    <t>Kenia</t>
  </si>
  <si>
    <t>Kirgisistan</t>
  </si>
  <si>
    <t>Kolumbien</t>
  </si>
  <si>
    <t>Kongo (Republik)</t>
  </si>
  <si>
    <t>Kongo (Demokratische Republik)</t>
  </si>
  <si>
    <t>Korea (Demokratische Volksrepublik)</t>
  </si>
  <si>
    <t>Korea (Republik)</t>
  </si>
  <si>
    <t>Kosovo</t>
  </si>
  <si>
    <t>Kroatien</t>
  </si>
  <si>
    <t>Kuba</t>
  </si>
  <si>
    <t>Kuwait</t>
  </si>
  <si>
    <t>Laos</t>
  </si>
  <si>
    <t>Lesotho</t>
  </si>
  <si>
    <t>Lettland</t>
  </si>
  <si>
    <t>Libanon</t>
  </si>
  <si>
    <t>Libyen</t>
  </si>
  <si>
    <t>Liechtenstein</t>
  </si>
  <si>
    <t>Litauen</t>
  </si>
  <si>
    <t>Luxemburg</t>
  </si>
  <si>
    <t>Madagaskar</t>
  </si>
  <si>
    <t>Malawi</t>
  </si>
  <si>
    <t>Malaysia</t>
  </si>
  <si>
    <t>Malediven</t>
  </si>
  <si>
    <t>Mali</t>
  </si>
  <si>
    <t>Malta</t>
  </si>
  <si>
    <t>Marokko</t>
  </si>
  <si>
    <t>Marshall Inseln</t>
  </si>
  <si>
    <t>Mauretanien</t>
  </si>
  <si>
    <t>Mauritius</t>
  </si>
  <si>
    <t>Mexiko</t>
  </si>
  <si>
    <t>Moldau (Republik)</t>
  </si>
  <si>
    <t>Monaco</t>
  </si>
  <si>
    <t>Mongolei</t>
  </si>
  <si>
    <t>Montenegro</t>
  </si>
  <si>
    <t>Mosambik</t>
  </si>
  <si>
    <t>Myanmar</t>
  </si>
  <si>
    <t>Namibia</t>
  </si>
  <si>
    <t>Nepal</t>
  </si>
  <si>
    <t>Neuseeland</t>
  </si>
  <si>
    <t>Nicaragua</t>
  </si>
  <si>
    <t>Niederlande</t>
  </si>
  <si>
    <t>Niger</t>
  </si>
  <si>
    <t>Nigeria</t>
  </si>
  <si>
    <t>Norwegen</t>
  </si>
  <si>
    <t>Österreich</t>
  </si>
  <si>
    <t>Oman</t>
  </si>
  <si>
    <t>Pakistan (Islamabad)</t>
  </si>
  <si>
    <t>Pakistan (Rest)</t>
  </si>
  <si>
    <t>Palau</t>
  </si>
  <si>
    <t>Panama</t>
  </si>
  <si>
    <t>Papua-Neuguinea</t>
  </si>
  <si>
    <t>Paraguay</t>
  </si>
  <si>
    <t>Peru</t>
  </si>
  <si>
    <t>Philippinen</t>
  </si>
  <si>
    <t>Polen (Breslau)</t>
  </si>
  <si>
    <t>Polen (Warschau)</t>
  </si>
  <si>
    <t>Polen (Rest)</t>
  </si>
  <si>
    <t>Ruanda</t>
  </si>
  <si>
    <t>Rumänien (Bukarest)</t>
  </si>
  <si>
    <t>Rumänien (Rest)</t>
  </si>
  <si>
    <t>Russische Föderation (St. Petersburg)</t>
  </si>
  <si>
    <t>Russische Föderation (Rest)</t>
  </si>
  <si>
    <t>Sambia</t>
  </si>
  <si>
    <t>Samoa</t>
  </si>
  <si>
    <t>São Tomé (Príncipe)</t>
  </si>
  <si>
    <t>San Marino</t>
  </si>
  <si>
    <t>Saudi-Arabien (Djidda)</t>
  </si>
  <si>
    <t>Saudi-Arabien (Riad)</t>
  </si>
  <si>
    <t>Saudi-Arabien (Rest)</t>
  </si>
  <si>
    <t>Schweden</t>
  </si>
  <si>
    <t>Schweiz (Genf)</t>
  </si>
  <si>
    <t>Schweiz (Rest)</t>
  </si>
  <si>
    <t>Senegal</t>
  </si>
  <si>
    <t>Serbien</t>
  </si>
  <si>
    <t>Sierra Leone</t>
  </si>
  <si>
    <t>Simbabwe</t>
  </si>
  <si>
    <t>Singapur</t>
  </si>
  <si>
    <t>Slowakische Republik</t>
  </si>
  <si>
    <t>Slowenien</t>
  </si>
  <si>
    <t>Spanien (Barcelona)</t>
  </si>
  <si>
    <t>Spanien (Kanarische Inseln)</t>
  </si>
  <si>
    <t>Spanien (Madrid)</t>
  </si>
  <si>
    <t>Spanien (Palma de Mallorca)</t>
  </si>
  <si>
    <t>Spanien (Rest)</t>
  </si>
  <si>
    <t>Sri Lanka</t>
  </si>
  <si>
    <t>Sudan</t>
  </si>
  <si>
    <t>Südafrika (Kapstadt)</t>
  </si>
  <si>
    <t>Südafrika (Rest)</t>
  </si>
  <si>
    <t>Südsudan</t>
  </si>
  <si>
    <t>Syrien</t>
  </si>
  <si>
    <t>Tadschikistan</t>
  </si>
  <si>
    <t>Taiwan</t>
  </si>
  <si>
    <t>Tansania</t>
  </si>
  <si>
    <t>Thailand</t>
  </si>
  <si>
    <t>Togo</t>
  </si>
  <si>
    <t>Tonga</t>
  </si>
  <si>
    <t>Trinidad + Tobago</t>
  </si>
  <si>
    <t>Tschad</t>
  </si>
  <si>
    <t>Tschechische Republik</t>
  </si>
  <si>
    <t>Türkei (Izmir)</t>
  </si>
  <si>
    <t>Türkei (Rest)</t>
  </si>
  <si>
    <t>Tunesien</t>
  </si>
  <si>
    <t>Turkmenistan</t>
  </si>
  <si>
    <t>Uganda</t>
  </si>
  <si>
    <t>Ukraine</t>
  </si>
  <si>
    <t>Ungarn</t>
  </si>
  <si>
    <t>Uruguay</t>
  </si>
  <si>
    <t>USA (Atlanta)</t>
  </si>
  <si>
    <t>USA (Boston)</t>
  </si>
  <si>
    <t>USA (Chicago)</t>
  </si>
  <si>
    <t>USA (Houston)</t>
  </si>
  <si>
    <t>USA (Los Angeles)</t>
  </si>
  <si>
    <t>USA (Miami)</t>
  </si>
  <si>
    <t>USA (New York City)</t>
  </si>
  <si>
    <t>USA (San Francisco)</t>
  </si>
  <si>
    <t>USA (Washington D.C.)</t>
  </si>
  <si>
    <t>USA (Rest)</t>
  </si>
  <si>
    <t>Usbekistan</t>
  </si>
  <si>
    <t>Vatikanstaat</t>
  </si>
  <si>
    <t>Venezuela</t>
  </si>
  <si>
    <t>Vereinigte Arabische Emirate</t>
  </si>
  <si>
    <t>Vietnam</t>
  </si>
  <si>
    <t>Weißrussland</t>
  </si>
  <si>
    <t>Zentralafrikanische Republik</t>
  </si>
  <si>
    <t>Zypern</t>
  </si>
  <si>
    <t>Russische Föderation (Moskau)</t>
  </si>
  <si>
    <t>Deutschland</t>
  </si>
  <si>
    <t>Land:</t>
  </si>
  <si>
    <t>Ort:</t>
  </si>
  <si>
    <t>Bei Auszahlung über Lohn:</t>
  </si>
  <si>
    <t>Verpflegungsmehraufwendungen</t>
  </si>
  <si>
    <t>Lohnart:</t>
  </si>
  <si>
    <t>Kürzung Mahlzeiten</t>
  </si>
  <si>
    <t>pauschales km-Geld</t>
  </si>
  <si>
    <t>1. Abrechnung Fahrtkosten nach km-Pauschale</t>
  </si>
  <si>
    <t>nach Pauschalbeträgen</t>
  </si>
  <si>
    <t>Rg-Betrag inkl. USt (brutto)</t>
  </si>
  <si>
    <t>Sonstige Reisekosten (inkl. km-Pauschale)</t>
  </si>
  <si>
    <t>Es sind nur die grünen Felder auszufüllen!</t>
  </si>
  <si>
    <r>
      <t xml:space="preserve">5. Sonstige </t>
    </r>
    <r>
      <rPr>
        <b/>
        <u/>
        <sz val="10"/>
        <rFont val="Arial"/>
        <family val="2"/>
      </rPr>
      <t>beleghaft nachgewiesene und durch den Arbeitnehmer bezahlte</t>
    </r>
    <r>
      <rPr>
        <b/>
        <sz val="10"/>
        <rFont val="Arial"/>
        <family val="2"/>
      </rPr>
      <t xml:space="preserve"> Reisekosten </t>
    </r>
  </si>
  <si>
    <t>(alle Angaben in EUR)</t>
  </si>
  <si>
    <t>Gesamtsumme</t>
  </si>
  <si>
    <t>(alle Belege sind an die Reisekostenabrechnung zu heften)</t>
  </si>
  <si>
    <t>2. Abrechnung Übernachtungen ohne Beleg/ohne Hotelrechnung nach Pauschalen</t>
  </si>
  <si>
    <t>Keine Auszahlung über Lohn:</t>
  </si>
  <si>
    <t>(Statistiklohn)</t>
  </si>
  <si>
    <t>Lohnart</t>
  </si>
  <si>
    <r>
      <t>gefahrene Strecke (</t>
    </r>
    <r>
      <rPr>
        <u/>
        <sz val="10"/>
        <rFont val="Arial"/>
        <family val="2"/>
      </rPr>
      <t>volle</t>
    </r>
    <r>
      <rPr>
        <sz val="10"/>
        <rFont val="Arial"/>
        <family val="2"/>
      </rPr>
      <t xml:space="preserve"> km)</t>
    </r>
  </si>
  <si>
    <t>Portugal</t>
  </si>
  <si>
    <t>Südafrika (Johannisburg)</t>
  </si>
  <si>
    <t>Übernachtungspauschale (Auslösung)</t>
  </si>
  <si>
    <t>China (Kanton)</t>
  </si>
  <si>
    <t>entspricht Rechnungsdatum</t>
  </si>
  <si>
    <t>Zwischensumme</t>
  </si>
  <si>
    <t>Aufteilung brutto</t>
  </si>
  <si>
    <t>Gesamtbetrag vor Abzügen</t>
  </si>
  <si>
    <t>Indien (Bangalore)</t>
  </si>
  <si>
    <t>9030</t>
  </si>
  <si>
    <t>Nordmazedonien</t>
  </si>
  <si>
    <t>Großbritannien (Rest)</t>
  </si>
  <si>
    <t>Stand der Datei: 1.1.2025</t>
  </si>
  <si>
    <t>Bhutan</t>
  </si>
  <si>
    <t>Japan (Osaka)</t>
  </si>
  <si>
    <t>Liberia</t>
  </si>
  <si>
    <t>Türkei (Ankara)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</si>
</sst>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dd/mm/yy;@"/>
    <numFmt numFmtId="166" formatCode="#,##0.00&quot; EUR&quot;"/>
  </numFmts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0" borderId="0" xfId="0" applyFill="1" applyBorder="1"/>
    <xf numFmtId="0" fontId="0" fillId="0" borderId="0" xfId="0" applyBorder="1" applyAlignment="1">
      <alignment horizontal="left"/>
    </xf>
    <xf numFmtId="4" fontId="0" fillId="2" borderId="0" xfId="0" applyNumberFormat="1" applyFill="1" applyBorder="1"/>
    <xf numFmtId="0" fontId="3" fillId="0" borderId="0" xfId="0" applyFont="1" applyBorder="1"/>
    <xf numFmtId="0" fontId="0" fillId="0" borderId="2" xfId="0" applyFill="1" applyBorder="1"/>
    <xf numFmtId="4" fontId="0" fillId="0" borderId="0" xfId="0" applyNumberFormat="1" applyFill="1" applyBorder="1"/>
    <xf numFmtId="9" fontId="0" fillId="0" borderId="0" xfId="0" applyNumberFormat="1" applyFill="1" applyBorder="1"/>
    <xf numFmtId="0" fontId="0" fillId="0" borderId="0" xfId="0" quotePrefix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" xfId="0" applyFill="1" applyBorder="1"/>
    <xf numFmtId="0" fontId="1" fillId="0" borderId="2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0" fillId="0" borderId="0" xfId="0" applyNumberFormat="1" applyBorder="1"/>
    <xf numFmtId="9" fontId="0" fillId="0" borderId="0" xfId="0" applyNumberFormat="1" applyBorder="1"/>
    <xf numFmtId="4" fontId="1" fillId="2" borderId="0" xfId="0" applyNumberFormat="1" applyFont="1" applyFill="1" applyBorder="1"/>
    <xf numFmtId="9" fontId="0" fillId="0" borderId="0" xfId="0" applyNumberFormat="1" applyFill="1" applyBorder="1" applyAlignment="1">
      <alignment horizontal="right"/>
    </xf>
    <xf numFmtId="9" fontId="0" fillId="2" borderId="0" xfId="0" applyNumberForma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4" fontId="1" fillId="0" borderId="0" xfId="0" applyNumberFormat="1" applyFont="1" applyFill="1" applyBorder="1"/>
    <xf numFmtId="0" fontId="2" fillId="2" borderId="3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0" fillId="0" borderId="6" xfId="0" applyBorder="1"/>
    <xf numFmtId="0" fontId="0" fillId="0" borderId="7" xfId="0" applyBorder="1"/>
    <xf numFmtId="0" fontId="4" fillId="0" borderId="6" xfId="0" applyFont="1" applyBorder="1"/>
    <xf numFmtId="0" fontId="1" fillId="0" borderId="6" xfId="0" applyFont="1" applyBorder="1"/>
    <xf numFmtId="0" fontId="0" fillId="0" borderId="7" xfId="0" applyFill="1" applyBorder="1" applyProtection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7" xfId="0" applyNumberFormat="1" applyFill="1" applyBorder="1"/>
    <xf numFmtId="0" fontId="0" fillId="0" borderId="7" xfId="0" applyFill="1" applyBorder="1"/>
    <xf numFmtId="4" fontId="1" fillId="2" borderId="11" xfId="0" applyNumberFormat="1" applyFont="1" applyFill="1" applyBorder="1"/>
    <xf numFmtId="0" fontId="0" fillId="0" borderId="6" xfId="0" applyFill="1" applyBorder="1"/>
    <xf numFmtId="4" fontId="1" fillId="2" borderId="7" xfId="0" applyNumberFormat="1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0" xfId="0" applyFont="1" applyBorder="1"/>
    <xf numFmtId="0" fontId="0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1" fillId="0" borderId="7" xfId="0" applyFont="1" applyBorder="1" applyAlignment="1">
      <alignment horizontal="center"/>
    </xf>
    <xf numFmtId="164" fontId="0" fillId="0" borderId="7" xfId="0" applyNumberFormat="1" applyFill="1" applyBorder="1" applyProtection="1">
      <protection locked="0"/>
    </xf>
    <xf numFmtId="0" fontId="0" fillId="0" borderId="11" xfId="0" applyFill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quotePrefix="1" applyBorder="1" applyAlignment="1">
      <alignment horizontal="right"/>
    </xf>
    <xf numFmtId="0" fontId="1" fillId="0" borderId="0" xfId="0" applyFont="1" applyFill="1" applyBorder="1"/>
    <xf numFmtId="4" fontId="0" fillId="3" borderId="0" xfId="0" applyNumberFormat="1" applyFill="1" applyBorder="1" applyProtection="1">
      <protection locked="0"/>
    </xf>
    <xf numFmtId="4" fontId="0" fillId="3" borderId="0" xfId="0" applyNumberForma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14" xfId="0" applyFont="1" applyBorder="1"/>
    <xf numFmtId="0" fontId="1" fillId="0" borderId="14" xfId="0" applyFont="1" applyFill="1" applyBorder="1"/>
    <xf numFmtId="0" fontId="1" fillId="0" borderId="0" xfId="0" quotePrefix="1" applyFont="1" applyFill="1" applyBorder="1" applyAlignment="1">
      <alignment horizontal="right"/>
    </xf>
    <xf numFmtId="4" fontId="1" fillId="0" borderId="7" xfId="0" applyNumberFormat="1" applyFont="1" applyFill="1" applyBorder="1"/>
    <xf numFmtId="4" fontId="0" fillId="0" borderId="0" xfId="0" applyNumberFormat="1"/>
    <xf numFmtId="49" fontId="1" fillId="5" borderId="18" xfId="0" applyNumberFormat="1" applyFont="1" applyFill="1" applyBorder="1" applyAlignment="1" applyProtection="1">
      <alignment horizontal="center"/>
      <protection locked="0"/>
    </xf>
    <xf numFmtId="165" fontId="0" fillId="5" borderId="7" xfId="0" applyNumberForma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protection locked="0"/>
    </xf>
    <xf numFmtId="4" fontId="0" fillId="5" borderId="0" xfId="0" applyNumberFormat="1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7" fillId="0" borderId="0" xfId="0" applyFont="1"/>
    <xf numFmtId="0" fontId="8" fillId="0" borderId="0" xfId="0" applyFont="1" applyBorder="1"/>
    <xf numFmtId="0" fontId="8" fillId="0" borderId="2" xfId="0" applyFont="1" applyBorder="1"/>
    <xf numFmtId="0" fontId="0" fillId="0" borderId="2" xfId="0" quotePrefix="1" applyFill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2" xfId="0" applyFont="1" applyFill="1" applyBorder="1"/>
    <xf numFmtId="165" fontId="0" fillId="0" borderId="7" xfId="0" applyNumberFormat="1" applyFill="1" applyBorder="1" applyProtection="1">
      <protection locked="0"/>
    </xf>
    <xf numFmtId="0" fontId="10" fillId="0" borderId="17" xfId="0" quotePrefix="1" applyFont="1" applyBorder="1" applyAlignment="1">
      <alignment horizontal="right"/>
    </xf>
    <xf numFmtId="0" fontId="10" fillId="0" borderId="17" xfId="0" quotePrefix="1" applyFont="1" applyFill="1" applyBorder="1" applyAlignment="1">
      <alignment horizontal="right"/>
    </xf>
    <xf numFmtId="165" fontId="4" fillId="5" borderId="7" xfId="0" applyNumberFormat="1" applyFont="1" applyFill="1" applyBorder="1" applyProtection="1">
      <protection locked="0"/>
    </xf>
    <xf numFmtId="0" fontId="4" fillId="0" borderId="0" xfId="0" applyFont="1"/>
    <xf numFmtId="0" fontId="4" fillId="0" borderId="7" xfId="0" applyFont="1" applyFill="1" applyBorder="1" applyProtection="1"/>
    <xf numFmtId="0" fontId="10" fillId="0" borderId="16" xfId="0" applyFont="1" applyBorder="1" applyAlignment="1">
      <alignment horizontal="right"/>
    </xf>
    <xf numFmtId="0" fontId="0" fillId="0" borderId="16" xfId="0" applyBorder="1"/>
    <xf numFmtId="0" fontId="4" fillId="4" borderId="6" xfId="0" applyFont="1" applyFill="1" applyBorder="1" applyAlignment="1">
      <alignment horizontal="left" indent="1"/>
    </xf>
    <xf numFmtId="0" fontId="4" fillId="4" borderId="0" xfId="0" applyFont="1" applyFill="1"/>
    <xf numFmtId="0" fontId="4" fillId="4" borderId="0" xfId="0" applyFont="1" applyFill="1" applyBorder="1" applyAlignment="1">
      <alignment horizontal="right"/>
    </xf>
    <xf numFmtId="4" fontId="4" fillId="4" borderId="0" xfId="0" applyNumberFormat="1" applyFont="1" applyFill="1" applyBorder="1" applyAlignment="1">
      <alignment horizontal="left"/>
    </xf>
    <xf numFmtId="4" fontId="4" fillId="4" borderId="0" xfId="0" applyNumberFormat="1" applyFont="1" applyFill="1" applyBorder="1"/>
    <xf numFmtId="0" fontId="4" fillId="4" borderId="0" xfId="0" applyFont="1" applyFill="1" applyBorder="1"/>
    <xf numFmtId="0" fontId="4" fillId="4" borderId="0" xfId="0" quotePrefix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center"/>
    </xf>
    <xf numFmtId="0" fontId="4" fillId="4" borderId="6" xfId="0" applyFont="1" applyFill="1" applyBorder="1"/>
    <xf numFmtId="1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4" fontId="4" fillId="4" borderId="2" xfId="0" applyNumberFormat="1" applyFont="1" applyFill="1" applyBorder="1" applyAlignment="1">
      <alignment horizontal="left"/>
    </xf>
    <xf numFmtId="0" fontId="4" fillId="4" borderId="2" xfId="0" applyFont="1" applyFill="1" applyBorder="1"/>
    <xf numFmtId="4" fontId="4" fillId="4" borderId="2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4" fontId="4" fillId="0" borderId="0" xfId="0" applyNumberFormat="1" applyFont="1" applyFill="1" applyBorder="1" applyAlignment="1"/>
    <xf numFmtId="4" fontId="4" fillId="0" borderId="0" xfId="0" applyNumberFormat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2" fontId="4" fillId="4" borderId="0" xfId="0" applyNumberFormat="1" applyFont="1" applyFill="1" applyBorder="1"/>
    <xf numFmtId="2" fontId="4" fillId="4" borderId="2" xfId="0" applyNumberFormat="1" applyFont="1" applyFill="1" applyBorder="1"/>
    <xf numFmtId="2" fontId="4" fillId="0" borderId="0" xfId="0" applyNumberFormat="1" applyFont="1" applyFill="1" applyBorder="1"/>
    <xf numFmtId="0" fontId="4" fillId="4" borderId="7" xfId="0" applyFont="1" applyFill="1" applyBorder="1" applyAlignment="1">
      <alignment horizontal="left"/>
    </xf>
    <xf numFmtId="166" fontId="10" fillId="0" borderId="12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4" fillId="0" borderId="7" xfId="0" applyNumberFormat="1" applyFont="1" applyFill="1" applyBorder="1"/>
    <xf numFmtId="1" fontId="4" fillId="4" borderId="2" xfId="0" quotePrefix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5" borderId="0" xfId="0" applyFill="1" applyBorder="1" applyAlignment="1" applyProtection="1">
      <protection locked="0"/>
    </xf>
    <xf numFmtId="0" fontId="0" fillId="5" borderId="0" xfId="0" applyFill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2:R98"/>
  <sheetViews>
    <sheetView tabSelected="1" zoomScale="90" zoomScaleNormal="90" workbookViewId="0">
      <selection activeCell="E6" sqref="E6:I6"/>
    </sheetView>
  </sheetViews>
  <sheetFormatPr baseColWidth="10" defaultRowHeight="12.75" x14ac:dyDescent="0.2"/>
  <cols>
    <col min="1" max="1" width="2.42578125" customWidth="1"/>
    <col min="2" max="2" width="3" customWidth="1"/>
    <col min="3" max="3" width="21.7109375" bestFit="1" customWidth="1"/>
    <col min="4" max="4" width="8.5703125" customWidth="1"/>
    <col min="5" max="5" width="7.42578125" customWidth="1"/>
    <col min="6" max="6" width="18.7109375" customWidth="1"/>
    <col min="7" max="7" width="10.42578125" customWidth="1"/>
    <col min="8" max="8" width="5" customWidth="1"/>
    <col min="9" max="9" width="8.85546875" customWidth="1"/>
    <col min="10" max="10" width="21" customWidth="1"/>
    <col min="11" max="11" width="12.42578125" customWidth="1"/>
    <col min="12" max="12" width="11.140625" style="2" hidden="1" customWidth="1"/>
    <col min="13" max="13" width="9.85546875" customWidth="1"/>
    <col min="14" max="14" width="14.28515625" customWidth="1"/>
    <col min="15" max="15" width="8.7109375" customWidth="1"/>
  </cols>
  <sheetData>
    <row r="2" spans="2:14" x14ac:dyDescent="0.2">
      <c r="C2" s="1" t="s">
        <v>9</v>
      </c>
      <c r="D2" s="78" t="s">
        <v>14</v>
      </c>
      <c r="F2" s="85" t="s">
        <v>262</v>
      </c>
    </row>
    <row r="3" spans="2:14" ht="13.5" thickBot="1" x14ac:dyDescent="0.25">
      <c r="N3" s="91" t="s">
        <v>284</v>
      </c>
    </row>
    <row r="4" spans="2:14" ht="36" customHeight="1" x14ac:dyDescent="0.2">
      <c r="B4" s="34" t="str">
        <f>"Reisekostenabrechnung - Rechnungsnummer "&amp;D2</f>
        <v>Reisekostenabrechnung - Rechnungsnummer 0000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2:14" ht="27.75" customHeight="1" x14ac:dyDescent="0.2">
      <c r="B5" s="37"/>
      <c r="C5" s="5"/>
      <c r="D5" s="5"/>
      <c r="E5" s="5"/>
      <c r="F5" s="5"/>
      <c r="G5" s="5"/>
      <c r="H5" s="5"/>
      <c r="I5" s="5"/>
      <c r="J5" s="5"/>
      <c r="N5" s="38"/>
    </row>
    <row r="6" spans="2:14" x14ac:dyDescent="0.2">
      <c r="B6" s="39" t="s">
        <v>0</v>
      </c>
      <c r="C6" s="5"/>
      <c r="D6" s="13"/>
      <c r="E6" s="133"/>
      <c r="F6" s="134"/>
      <c r="G6" s="134"/>
      <c r="H6" s="134"/>
      <c r="I6" s="134"/>
      <c r="J6" s="5"/>
      <c r="K6" s="14" t="s">
        <v>15</v>
      </c>
      <c r="L6" s="21"/>
      <c r="M6" s="13"/>
      <c r="N6" s="79"/>
    </row>
    <row r="7" spans="2:14" x14ac:dyDescent="0.2">
      <c r="B7" s="39"/>
      <c r="C7" s="5"/>
      <c r="D7" s="13"/>
      <c r="E7" s="5"/>
      <c r="F7" s="5"/>
      <c r="G7" s="5"/>
      <c r="H7" s="5"/>
      <c r="I7" s="5"/>
      <c r="J7" s="5"/>
      <c r="N7" s="95"/>
    </row>
    <row r="8" spans="2:14" x14ac:dyDescent="0.2">
      <c r="B8" s="40" t="s">
        <v>20</v>
      </c>
      <c r="C8" s="5"/>
      <c r="D8" s="13"/>
      <c r="E8" s="133"/>
      <c r="F8" s="134"/>
      <c r="G8" s="134"/>
      <c r="H8" s="134"/>
      <c r="I8" s="134"/>
      <c r="J8" s="5"/>
      <c r="K8" s="62" t="s">
        <v>16</v>
      </c>
      <c r="L8" s="68"/>
      <c r="M8" s="56"/>
      <c r="N8" s="98"/>
    </row>
    <row r="9" spans="2:14" x14ac:dyDescent="0.2">
      <c r="B9" s="37"/>
      <c r="C9" s="5"/>
      <c r="D9" s="13"/>
      <c r="E9" s="31"/>
      <c r="F9" s="31"/>
      <c r="G9" s="31"/>
      <c r="H9" s="31"/>
      <c r="I9" s="31"/>
      <c r="J9" s="5"/>
      <c r="K9" s="99" t="s">
        <v>276</v>
      </c>
      <c r="L9" s="68"/>
      <c r="M9" s="56"/>
      <c r="N9" s="100"/>
    </row>
    <row r="10" spans="2:14" x14ac:dyDescent="0.2">
      <c r="B10" s="37" t="s">
        <v>1</v>
      </c>
      <c r="C10" s="5"/>
      <c r="D10" s="68" t="s">
        <v>251</v>
      </c>
      <c r="E10" s="133" t="s">
        <v>250</v>
      </c>
      <c r="F10" s="134"/>
      <c r="G10" s="134"/>
      <c r="H10" s="134"/>
      <c r="I10" s="134"/>
      <c r="J10" s="5"/>
      <c r="K10" s="21"/>
      <c r="L10" s="21"/>
      <c r="M10" s="13"/>
      <c r="N10" s="58"/>
    </row>
    <row r="11" spans="2:14" x14ac:dyDescent="0.2">
      <c r="B11" s="37"/>
      <c r="C11" s="5"/>
      <c r="D11" s="69"/>
      <c r="E11" s="31"/>
      <c r="F11" s="31"/>
      <c r="G11" s="31"/>
      <c r="H11" s="31"/>
      <c r="I11" s="31"/>
      <c r="J11" s="5"/>
      <c r="K11" s="21"/>
      <c r="L11" s="21"/>
      <c r="M11" s="13"/>
      <c r="N11" s="41"/>
    </row>
    <row r="12" spans="2:14" x14ac:dyDescent="0.2">
      <c r="B12" s="37"/>
      <c r="C12" s="5"/>
      <c r="D12" s="68" t="s">
        <v>252</v>
      </c>
      <c r="E12" s="133"/>
      <c r="F12" s="134"/>
      <c r="G12" s="134"/>
      <c r="H12" s="134"/>
      <c r="I12" s="134"/>
      <c r="J12" s="5"/>
      <c r="K12" s="21"/>
      <c r="L12" s="21"/>
      <c r="M12" s="13"/>
      <c r="N12" s="41"/>
    </row>
    <row r="13" spans="2:14" x14ac:dyDescent="0.2">
      <c r="B13" s="37"/>
      <c r="C13" s="5"/>
      <c r="D13" s="56"/>
      <c r="E13" s="31"/>
      <c r="F13" s="31"/>
      <c r="G13" s="31"/>
      <c r="H13" s="31"/>
      <c r="I13" s="31"/>
      <c r="J13" s="5"/>
      <c r="K13" s="21"/>
      <c r="L13" s="21"/>
      <c r="M13" s="13"/>
      <c r="N13" s="41"/>
    </row>
    <row r="14" spans="2:14" x14ac:dyDescent="0.2">
      <c r="B14" s="37" t="s">
        <v>2</v>
      </c>
      <c r="C14" s="5"/>
      <c r="D14" s="13"/>
      <c r="E14" s="133"/>
      <c r="F14" s="134"/>
      <c r="G14" s="134"/>
      <c r="H14" s="134"/>
      <c r="I14" s="134"/>
      <c r="J14" s="5"/>
      <c r="K14" s="21"/>
      <c r="L14" s="21"/>
      <c r="M14" s="13"/>
      <c r="N14" s="58"/>
    </row>
    <row r="15" spans="2:14" x14ac:dyDescent="0.2">
      <c r="B15" s="42"/>
      <c r="C15" s="10"/>
      <c r="D15" s="10"/>
      <c r="E15" s="10"/>
      <c r="F15" s="10"/>
      <c r="G15" s="10"/>
      <c r="H15" s="10"/>
      <c r="I15" s="10"/>
      <c r="J15" s="10"/>
      <c r="K15" s="17"/>
      <c r="L15" s="17"/>
      <c r="M15" s="17"/>
      <c r="N15" s="59"/>
    </row>
    <row r="16" spans="2:14" x14ac:dyDescent="0.2">
      <c r="B16" s="43"/>
      <c r="C16" s="3"/>
      <c r="D16" s="3"/>
      <c r="E16" s="3"/>
      <c r="F16" s="3"/>
      <c r="G16" s="3"/>
      <c r="H16" s="3"/>
      <c r="I16" s="3"/>
      <c r="J16" s="3"/>
      <c r="K16" s="3"/>
      <c r="L16" s="22"/>
      <c r="M16" s="3"/>
      <c r="N16" s="44"/>
    </row>
    <row r="17" spans="2:14" x14ac:dyDescent="0.2">
      <c r="B17" s="40" t="s">
        <v>258</v>
      </c>
      <c r="C17" s="4"/>
      <c r="D17" s="4"/>
      <c r="E17" s="5"/>
      <c r="F17" s="5"/>
      <c r="G17" s="5"/>
      <c r="H17" s="5"/>
      <c r="I17" s="5"/>
      <c r="J17" s="5"/>
      <c r="K17" s="5"/>
      <c r="L17" s="13"/>
      <c r="M17" s="5"/>
      <c r="N17" s="57" t="s">
        <v>3</v>
      </c>
    </row>
    <row r="18" spans="2:14" x14ac:dyDescent="0.2">
      <c r="B18" s="37"/>
      <c r="C18" s="5"/>
      <c r="D18" s="5"/>
      <c r="E18" s="5"/>
      <c r="F18" s="5"/>
      <c r="G18" s="5"/>
      <c r="H18" s="5"/>
      <c r="I18" s="5"/>
      <c r="J18" s="5"/>
      <c r="K18" s="5"/>
      <c r="L18" s="13"/>
      <c r="M18" s="5"/>
      <c r="N18" s="38"/>
    </row>
    <row r="19" spans="2:14" x14ac:dyDescent="0.2">
      <c r="B19" s="37"/>
      <c r="C19" s="53" t="s">
        <v>257</v>
      </c>
      <c r="D19" s="5"/>
      <c r="E19" s="53" t="s">
        <v>271</v>
      </c>
      <c r="F19" s="5"/>
      <c r="G19" s="80">
        <v>0</v>
      </c>
      <c r="H19" s="62" t="s">
        <v>32</v>
      </c>
      <c r="J19" s="61" t="s">
        <v>31</v>
      </c>
      <c r="K19" s="8">
        <v>0.3</v>
      </c>
      <c r="L19" s="13"/>
      <c r="M19" s="9" t="s">
        <v>4</v>
      </c>
      <c r="N19" s="45">
        <f>G19*K19</f>
        <v>0</v>
      </c>
    </row>
    <row r="20" spans="2:14" x14ac:dyDescent="0.2">
      <c r="B20" s="37"/>
      <c r="C20" s="5"/>
      <c r="D20" s="5"/>
      <c r="E20" s="5"/>
      <c r="F20" s="5"/>
      <c r="G20" s="5"/>
      <c r="H20" s="132"/>
      <c r="N20" s="45"/>
    </row>
    <row r="21" spans="2:14" x14ac:dyDescent="0.2">
      <c r="B21" s="37"/>
      <c r="D21" s="5"/>
      <c r="H21" s="5"/>
      <c r="J21" s="61"/>
      <c r="K21" s="8"/>
      <c r="L21" s="13"/>
      <c r="M21" s="9"/>
      <c r="N21" s="45"/>
    </row>
    <row r="22" spans="2:14" x14ac:dyDescent="0.2">
      <c r="B22" s="37"/>
      <c r="C22" s="5"/>
      <c r="D22" s="5"/>
      <c r="E22" s="5"/>
      <c r="F22" s="5"/>
      <c r="G22" s="5"/>
      <c r="H22" s="5"/>
      <c r="I22" s="5"/>
      <c r="J22" s="5"/>
      <c r="K22" s="5"/>
      <c r="L22" s="13"/>
      <c r="M22" s="5"/>
      <c r="N22" s="38"/>
    </row>
    <row r="23" spans="2:14" x14ac:dyDescent="0.2">
      <c r="B23" s="37"/>
      <c r="C23" s="5"/>
      <c r="D23" s="5"/>
      <c r="E23" s="14" t="s">
        <v>21</v>
      </c>
      <c r="F23" s="5"/>
      <c r="G23" s="81"/>
      <c r="H23" s="13"/>
      <c r="I23" s="13"/>
      <c r="J23" s="13"/>
      <c r="K23" s="5"/>
      <c r="L23" s="29"/>
      <c r="M23" s="5"/>
      <c r="N23" s="46"/>
    </row>
    <row r="24" spans="2:14" x14ac:dyDescent="0.2">
      <c r="B24" s="42"/>
      <c r="C24" s="10"/>
      <c r="D24" s="10"/>
      <c r="E24" s="10"/>
      <c r="F24" s="10"/>
      <c r="G24" s="10"/>
      <c r="H24" s="10"/>
      <c r="I24" s="10"/>
      <c r="J24" s="10"/>
      <c r="K24" s="11"/>
      <c r="L24" s="23"/>
      <c r="M24" s="12" t="s">
        <v>277</v>
      </c>
      <c r="N24" s="47">
        <f>N19</f>
        <v>0</v>
      </c>
    </row>
    <row r="25" spans="2:14" x14ac:dyDescent="0.2">
      <c r="B25" s="4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44"/>
    </row>
    <row r="26" spans="2:14" x14ac:dyDescent="0.2">
      <c r="B26" s="40" t="s">
        <v>267</v>
      </c>
      <c r="C26" s="4"/>
      <c r="D26" s="5"/>
      <c r="E26" s="5"/>
      <c r="F26" s="5"/>
      <c r="G26" s="5"/>
      <c r="H26" s="5"/>
      <c r="I26" s="5"/>
      <c r="J26" s="5"/>
      <c r="K26" s="5"/>
      <c r="L26" s="13"/>
      <c r="M26" s="5"/>
      <c r="N26" s="38"/>
    </row>
    <row r="27" spans="2:14" x14ac:dyDescent="0.2">
      <c r="B27" s="37"/>
      <c r="C27" s="5"/>
      <c r="D27" s="5"/>
      <c r="E27" s="5"/>
      <c r="F27" s="5"/>
      <c r="G27" s="5"/>
      <c r="H27" s="5"/>
      <c r="I27" s="5"/>
      <c r="J27" s="5"/>
      <c r="K27" s="5"/>
      <c r="L27" s="13"/>
      <c r="M27" s="5"/>
      <c r="N27" s="38"/>
    </row>
    <row r="28" spans="2:14" x14ac:dyDescent="0.2">
      <c r="B28" s="37"/>
      <c r="C28" s="53" t="s">
        <v>259</v>
      </c>
      <c r="D28" s="5"/>
      <c r="F28" s="60" t="s">
        <v>30</v>
      </c>
      <c r="G28" s="82"/>
      <c r="H28" s="5"/>
      <c r="I28" s="53" t="s">
        <v>7</v>
      </c>
      <c r="J28" s="66">
        <f>VLOOKUP($E$10,Pauschalen!$B$1:$E$225,4,FALSE)</f>
        <v>20</v>
      </c>
      <c r="K28" s="9"/>
      <c r="L28" s="20"/>
      <c r="M28" s="9" t="s">
        <v>4</v>
      </c>
      <c r="N28" s="45">
        <f>G28*J28</f>
        <v>0</v>
      </c>
    </row>
    <row r="29" spans="2:14" x14ac:dyDescent="0.2">
      <c r="B29" s="37"/>
      <c r="C29" s="86" t="s">
        <v>35</v>
      </c>
      <c r="D29" s="5"/>
      <c r="E29" s="5"/>
      <c r="F29" s="5"/>
      <c r="G29" s="5"/>
      <c r="H29" s="5"/>
      <c r="I29" s="5"/>
      <c r="J29" s="5"/>
      <c r="K29" s="5"/>
      <c r="L29" s="13"/>
      <c r="M29" s="5"/>
      <c r="N29" s="38"/>
    </row>
    <row r="30" spans="2:14" x14ac:dyDescent="0.2">
      <c r="B30" s="37"/>
      <c r="C30" s="5"/>
      <c r="D30" s="5"/>
      <c r="E30" s="5"/>
      <c r="F30" s="5"/>
      <c r="G30" s="5"/>
      <c r="H30" s="5"/>
      <c r="I30" s="5"/>
      <c r="J30" s="5"/>
      <c r="K30" s="5"/>
      <c r="L30" s="29"/>
      <c r="M30" s="5"/>
      <c r="N30" s="46"/>
    </row>
    <row r="31" spans="2:14" x14ac:dyDescent="0.2">
      <c r="B31" s="42"/>
      <c r="C31" s="10"/>
      <c r="D31" s="10"/>
      <c r="E31" s="10"/>
      <c r="F31" s="10"/>
      <c r="G31" s="10"/>
      <c r="H31" s="10"/>
      <c r="I31" s="10"/>
      <c r="J31" s="10"/>
      <c r="K31" s="11"/>
      <c r="L31" s="23"/>
      <c r="M31" s="12" t="s">
        <v>277</v>
      </c>
      <c r="N31" s="47">
        <f>N28</f>
        <v>0</v>
      </c>
    </row>
    <row r="32" spans="2:14" x14ac:dyDescent="0.2">
      <c r="B32" s="43"/>
      <c r="C32" s="3"/>
      <c r="D32" s="3"/>
      <c r="E32" s="3"/>
      <c r="F32" s="3"/>
      <c r="G32" s="3"/>
      <c r="H32" s="3"/>
      <c r="I32" s="3"/>
      <c r="J32" s="3"/>
      <c r="K32" s="3"/>
      <c r="L32" s="22"/>
      <c r="M32" s="3"/>
      <c r="N32" s="44"/>
    </row>
    <row r="33" spans="2:14" x14ac:dyDescent="0.2">
      <c r="B33" s="40" t="s">
        <v>22</v>
      </c>
      <c r="C33" s="4"/>
      <c r="D33" s="5"/>
      <c r="E33" s="5"/>
      <c r="F33" s="5"/>
      <c r="G33" s="5"/>
      <c r="H33" s="5"/>
      <c r="I33" s="55" t="s">
        <v>3</v>
      </c>
      <c r="J33" s="5"/>
      <c r="K33" s="5"/>
      <c r="L33" s="13"/>
      <c r="M33" s="5"/>
      <c r="N33" s="38"/>
    </row>
    <row r="34" spans="2:14" x14ac:dyDescent="0.2">
      <c r="B34" s="37"/>
      <c r="C34" s="5"/>
      <c r="D34" s="5"/>
      <c r="E34" s="5"/>
      <c r="F34" s="5"/>
      <c r="G34" s="5"/>
      <c r="H34" s="5"/>
      <c r="I34" s="5"/>
      <c r="J34" s="5"/>
      <c r="K34" s="5"/>
      <c r="L34" s="13"/>
      <c r="M34" s="5"/>
      <c r="N34" s="38"/>
    </row>
    <row r="35" spans="2:14" x14ac:dyDescent="0.2">
      <c r="B35" s="37"/>
      <c r="C35" s="53" t="s">
        <v>28</v>
      </c>
      <c r="D35" s="5"/>
      <c r="E35" s="80"/>
      <c r="F35" s="89" t="s">
        <v>23</v>
      </c>
      <c r="G35" s="5"/>
      <c r="H35" s="5" t="s">
        <v>7</v>
      </c>
      <c r="I35" s="67">
        <f>VLOOKUP($E$10,Pauschalen!$B$1:$E$225,3,FALSE)</f>
        <v>14</v>
      </c>
      <c r="J35" s="5"/>
      <c r="K35" s="9"/>
      <c r="L35" s="20"/>
      <c r="M35" s="9" t="s">
        <v>4</v>
      </c>
      <c r="N35" s="45">
        <f>E35*I35</f>
        <v>0</v>
      </c>
    </row>
    <row r="36" spans="2:14" x14ac:dyDescent="0.2">
      <c r="B36" s="37"/>
      <c r="C36" s="53" t="s">
        <v>17</v>
      </c>
      <c r="D36" s="5"/>
      <c r="E36" s="80"/>
      <c r="F36" s="89" t="s">
        <v>23</v>
      </c>
      <c r="G36" s="5"/>
      <c r="H36" s="5" t="s">
        <v>7</v>
      </c>
      <c r="I36" s="67">
        <f>VLOOKUP($E$10,Pauschalen!$B$1:$E$225,2,FALSE)</f>
        <v>28</v>
      </c>
      <c r="J36" s="5"/>
      <c r="K36" s="9"/>
      <c r="L36" s="20"/>
      <c r="M36" s="9" t="s">
        <v>4</v>
      </c>
      <c r="N36" s="45">
        <f>E36*I36</f>
        <v>0</v>
      </c>
    </row>
    <row r="37" spans="2:14" x14ac:dyDescent="0.2">
      <c r="B37" s="37"/>
      <c r="C37" s="86" t="s">
        <v>29</v>
      </c>
      <c r="D37" s="5"/>
      <c r="E37" s="32"/>
      <c r="F37" s="70"/>
      <c r="G37" s="13"/>
      <c r="H37" s="13"/>
      <c r="I37" s="18"/>
      <c r="J37" s="5"/>
      <c r="K37" s="9"/>
      <c r="L37" s="20"/>
      <c r="M37" s="9"/>
      <c r="N37" s="45"/>
    </row>
    <row r="38" spans="2:14" x14ac:dyDescent="0.2">
      <c r="B38" s="42"/>
      <c r="C38" s="87" t="str">
        <f>"stets eine Abwesenheit von mehr als 8 Std. unterstellt ("&amp;I35&amp;" EUR))"</f>
        <v>stets eine Abwesenheit von mehr als 8 Std. unterstellt (14 EUR))</v>
      </c>
      <c r="D38" s="10"/>
      <c r="E38" s="10"/>
      <c r="F38" s="63"/>
      <c r="G38" s="10"/>
      <c r="H38" s="10"/>
      <c r="I38" s="10"/>
      <c r="J38" s="10"/>
      <c r="K38" s="64"/>
      <c r="L38" s="88"/>
      <c r="M38" s="12" t="s">
        <v>277</v>
      </c>
      <c r="N38" s="47">
        <f>SUM(N35:N36)</f>
        <v>0</v>
      </c>
    </row>
    <row r="39" spans="2:14" x14ac:dyDescent="0.2">
      <c r="B39" s="37"/>
      <c r="C39" s="5"/>
      <c r="D39" s="5"/>
      <c r="E39" s="5"/>
      <c r="F39" s="7"/>
      <c r="G39" s="5"/>
      <c r="H39" s="5"/>
      <c r="I39" s="5"/>
      <c r="J39" s="5"/>
      <c r="K39" s="5"/>
      <c r="L39" s="13"/>
      <c r="M39" s="5"/>
      <c r="N39" s="46"/>
    </row>
    <row r="40" spans="2:14" x14ac:dyDescent="0.2">
      <c r="B40" s="40" t="s">
        <v>34</v>
      </c>
      <c r="C40" s="65"/>
      <c r="D40" s="5"/>
      <c r="E40" s="5"/>
      <c r="F40" s="7"/>
      <c r="G40" s="5"/>
      <c r="H40" s="5"/>
      <c r="I40" s="5"/>
      <c r="J40" s="5"/>
      <c r="K40" s="5"/>
      <c r="L40" s="13"/>
      <c r="M40" s="5"/>
      <c r="N40" s="46"/>
    </row>
    <row r="41" spans="2:14" x14ac:dyDescent="0.2">
      <c r="B41" s="37"/>
      <c r="C41" s="5"/>
      <c r="D41" s="5"/>
      <c r="E41" s="5"/>
      <c r="F41" s="7"/>
      <c r="G41" s="5"/>
      <c r="H41" s="5"/>
      <c r="I41" s="55" t="s">
        <v>3</v>
      </c>
      <c r="J41" s="5"/>
      <c r="K41" s="5"/>
      <c r="L41" s="13"/>
      <c r="M41" s="5"/>
      <c r="N41" s="46"/>
    </row>
    <row r="42" spans="2:14" x14ac:dyDescent="0.2">
      <c r="B42" s="37"/>
      <c r="C42" s="5" t="s">
        <v>25</v>
      </c>
      <c r="D42" s="5"/>
      <c r="E42" s="5"/>
      <c r="F42" s="7"/>
      <c r="G42" s="5"/>
      <c r="H42" s="5"/>
      <c r="I42" s="5"/>
      <c r="J42" s="5"/>
      <c r="K42" s="5"/>
      <c r="L42" s="13"/>
      <c r="M42" s="5"/>
      <c r="N42" s="46"/>
    </row>
    <row r="43" spans="2:14" x14ac:dyDescent="0.2">
      <c r="B43" s="37"/>
      <c r="C43" s="56"/>
      <c r="D43" s="5"/>
      <c r="E43" s="80"/>
      <c r="F43" s="7" t="s">
        <v>6</v>
      </c>
      <c r="G43" s="5"/>
      <c r="H43" s="5" t="s">
        <v>7</v>
      </c>
      <c r="I43" s="67">
        <f>I36*0.2</f>
        <v>5.6000000000000005</v>
      </c>
      <c r="J43" s="5"/>
      <c r="K43" s="9"/>
      <c r="L43" s="20"/>
      <c r="M43" s="9" t="s">
        <v>4</v>
      </c>
      <c r="N43" s="45">
        <f>-E43*I43</f>
        <v>0</v>
      </c>
    </row>
    <row r="44" spans="2:14" x14ac:dyDescent="0.2">
      <c r="B44" s="37"/>
      <c r="C44" s="54"/>
      <c r="D44" s="5"/>
      <c r="E44" s="5"/>
      <c r="F44" s="5"/>
      <c r="G44" s="5"/>
      <c r="H44" s="5"/>
      <c r="I44" s="5"/>
      <c r="J44" s="5"/>
      <c r="K44" s="5"/>
      <c r="L44" s="13"/>
      <c r="M44" s="5"/>
      <c r="N44" s="38"/>
    </row>
    <row r="45" spans="2:14" x14ac:dyDescent="0.2">
      <c r="B45" s="37"/>
      <c r="C45" s="5" t="s">
        <v>26</v>
      </c>
      <c r="D45" s="5"/>
      <c r="E45" s="5"/>
      <c r="F45" s="7"/>
      <c r="G45" s="5"/>
      <c r="H45" s="5"/>
      <c r="I45" s="5"/>
      <c r="J45" s="5"/>
      <c r="K45" s="5"/>
      <c r="L45" s="13"/>
      <c r="M45" s="5"/>
      <c r="N45" s="38"/>
    </row>
    <row r="46" spans="2:14" x14ac:dyDescent="0.2">
      <c r="B46" s="37"/>
      <c r="C46" s="56"/>
      <c r="D46" s="5"/>
      <c r="E46" s="80"/>
      <c r="F46" s="7" t="s">
        <v>6</v>
      </c>
      <c r="G46" s="5"/>
      <c r="H46" s="5" t="s">
        <v>7</v>
      </c>
      <c r="I46" s="67">
        <f>I36*0.4</f>
        <v>11.200000000000001</v>
      </c>
      <c r="J46" s="5"/>
      <c r="K46" s="5"/>
      <c r="L46" s="13"/>
      <c r="M46" s="9" t="s">
        <v>4</v>
      </c>
      <c r="N46" s="45">
        <f>-E46*I46</f>
        <v>0</v>
      </c>
    </row>
    <row r="47" spans="2:14" x14ac:dyDescent="0.2">
      <c r="B47" s="37"/>
      <c r="C47" s="13"/>
      <c r="D47" s="5"/>
      <c r="E47" s="5"/>
      <c r="F47" s="5"/>
      <c r="G47" s="5"/>
      <c r="H47" s="5"/>
      <c r="I47" s="5"/>
      <c r="J47" s="5"/>
      <c r="K47" s="5"/>
      <c r="L47" s="13"/>
      <c r="M47" s="5"/>
      <c r="N47" s="38"/>
    </row>
    <row r="48" spans="2:14" x14ac:dyDescent="0.2">
      <c r="B48" s="37"/>
      <c r="C48" s="5" t="s">
        <v>27</v>
      </c>
      <c r="D48" s="5"/>
      <c r="E48" s="5"/>
      <c r="F48" s="7"/>
      <c r="G48" s="5"/>
      <c r="H48" s="5"/>
      <c r="I48" s="5"/>
      <c r="J48" s="5"/>
      <c r="K48" s="5"/>
      <c r="L48" s="13"/>
      <c r="M48" s="5"/>
      <c r="N48" s="38"/>
    </row>
    <row r="49" spans="2:18" x14ac:dyDescent="0.2">
      <c r="B49" s="37"/>
      <c r="C49" s="56"/>
      <c r="D49" s="5"/>
      <c r="E49" s="80"/>
      <c r="F49" s="7" t="s">
        <v>6</v>
      </c>
      <c r="G49" s="5"/>
      <c r="H49" s="5" t="s">
        <v>7</v>
      </c>
      <c r="I49" s="67">
        <f>I36*0.4</f>
        <v>11.200000000000001</v>
      </c>
      <c r="J49" s="5"/>
      <c r="K49" s="5"/>
      <c r="L49" s="13"/>
      <c r="M49" s="9" t="s">
        <v>4</v>
      </c>
      <c r="N49" s="45">
        <f>-E49*I49</f>
        <v>0</v>
      </c>
    </row>
    <row r="50" spans="2:18" x14ac:dyDescent="0.2">
      <c r="B50" s="37"/>
      <c r="C50" s="5"/>
      <c r="D50" s="5"/>
      <c r="E50" s="5"/>
      <c r="F50" s="5"/>
      <c r="G50" s="5"/>
      <c r="H50" s="5"/>
      <c r="I50" s="5"/>
      <c r="J50" s="5"/>
      <c r="K50" s="5"/>
      <c r="L50" s="29"/>
      <c r="M50" s="5"/>
      <c r="N50" s="38"/>
    </row>
    <row r="51" spans="2:18" x14ac:dyDescent="0.2">
      <c r="B51" s="42"/>
      <c r="C51" s="10"/>
      <c r="D51" s="10"/>
      <c r="E51" s="10"/>
      <c r="F51" s="10"/>
      <c r="G51" s="10"/>
      <c r="H51" s="10"/>
      <c r="I51" s="10"/>
      <c r="J51" s="10"/>
      <c r="K51" s="11"/>
      <c r="L51" s="23"/>
      <c r="M51" s="12" t="s">
        <v>277</v>
      </c>
      <c r="N51" s="47">
        <f>MIN(N43+N46+N49,0)</f>
        <v>0</v>
      </c>
      <c r="R51" s="77"/>
    </row>
    <row r="52" spans="2:18" x14ac:dyDescent="0.2">
      <c r="B52" s="43"/>
      <c r="C52" s="3"/>
      <c r="D52" s="3"/>
      <c r="E52" s="3"/>
      <c r="F52" s="3"/>
      <c r="G52" s="3"/>
      <c r="H52" s="3"/>
      <c r="I52" s="3"/>
      <c r="J52" s="3"/>
      <c r="K52" s="3"/>
      <c r="L52" s="22"/>
      <c r="M52" s="3"/>
      <c r="N52" s="44"/>
    </row>
    <row r="53" spans="2:18" x14ac:dyDescent="0.2">
      <c r="B53" s="40" t="s">
        <v>263</v>
      </c>
      <c r="C53" s="5"/>
      <c r="D53" s="5"/>
      <c r="E53" s="5"/>
      <c r="F53" s="5"/>
      <c r="G53" s="5"/>
      <c r="H53" s="5"/>
      <c r="I53" s="5"/>
      <c r="J53" s="5"/>
      <c r="K53" s="5"/>
      <c r="L53" s="13"/>
      <c r="M53" s="5"/>
      <c r="N53" s="38"/>
    </row>
    <row r="54" spans="2:18" x14ac:dyDescent="0.2">
      <c r="B54" s="40"/>
      <c r="C54" s="86" t="s">
        <v>266</v>
      </c>
      <c r="D54" s="5"/>
      <c r="E54" s="5"/>
      <c r="F54" s="5"/>
      <c r="G54" s="5"/>
      <c r="H54" s="5"/>
      <c r="I54" s="5"/>
      <c r="J54" s="5"/>
      <c r="K54" s="5"/>
      <c r="L54" s="13"/>
      <c r="M54" s="5"/>
      <c r="N54" s="38"/>
    </row>
    <row r="55" spans="2:18" x14ac:dyDescent="0.2">
      <c r="B55" s="37"/>
      <c r="C55" s="5"/>
      <c r="D55" s="5"/>
      <c r="E55" s="5"/>
      <c r="F55" s="5"/>
      <c r="G55" s="5"/>
      <c r="H55" s="5"/>
      <c r="I55" s="5"/>
      <c r="J55" s="16" t="s">
        <v>260</v>
      </c>
      <c r="K55" s="25" t="s">
        <v>18</v>
      </c>
      <c r="L55" s="24" t="s">
        <v>8</v>
      </c>
      <c r="M55" s="5"/>
      <c r="N55" s="38"/>
    </row>
    <row r="56" spans="2:18" x14ac:dyDescent="0.2">
      <c r="B56" s="37"/>
      <c r="C56" s="53" t="s">
        <v>33</v>
      </c>
      <c r="D56" s="5"/>
      <c r="E56" s="133"/>
      <c r="F56" s="134"/>
      <c r="G56" s="134"/>
      <c r="H56" s="13"/>
      <c r="I56" s="13"/>
      <c r="J56" s="83"/>
      <c r="K56" s="30">
        <v>0.19</v>
      </c>
      <c r="L56" s="18">
        <f t="shared" ref="L56:L67" si="0">J56*(1-1/(1+K56))</f>
        <v>0</v>
      </c>
      <c r="M56" s="9"/>
      <c r="N56" s="45">
        <f t="shared" ref="N56:N67" si="1">J56</f>
        <v>0</v>
      </c>
    </row>
    <row r="57" spans="2:18" x14ac:dyDescent="0.2">
      <c r="B57" s="37"/>
      <c r="C57" s="86" t="s">
        <v>264</v>
      </c>
      <c r="D57" s="5"/>
      <c r="E57" s="133"/>
      <c r="F57" s="134"/>
      <c r="G57" s="134"/>
      <c r="H57" s="13"/>
      <c r="I57" s="13"/>
      <c r="J57" s="83"/>
      <c r="K57" s="30">
        <v>0.19</v>
      </c>
      <c r="L57" s="18">
        <f t="shared" si="0"/>
        <v>0</v>
      </c>
      <c r="M57" s="9"/>
      <c r="N57" s="45">
        <f t="shared" si="1"/>
        <v>0</v>
      </c>
    </row>
    <row r="58" spans="2:18" x14ac:dyDescent="0.2">
      <c r="B58" s="37"/>
      <c r="C58" s="5"/>
      <c r="D58" s="5"/>
      <c r="E58" s="133"/>
      <c r="F58" s="134"/>
      <c r="G58" s="134"/>
      <c r="H58" s="13"/>
      <c r="I58" s="13"/>
      <c r="J58" s="83"/>
      <c r="K58" s="30">
        <v>0.19</v>
      </c>
      <c r="L58" s="18">
        <f t="shared" si="0"/>
        <v>0</v>
      </c>
      <c r="M58" s="9"/>
      <c r="N58" s="45">
        <f t="shared" si="1"/>
        <v>0</v>
      </c>
    </row>
    <row r="59" spans="2:18" x14ac:dyDescent="0.2">
      <c r="B59" s="37"/>
      <c r="C59" s="5"/>
      <c r="D59" s="5"/>
      <c r="E59" s="133"/>
      <c r="F59" s="134"/>
      <c r="G59" s="134"/>
      <c r="H59" s="13"/>
      <c r="I59" s="13"/>
      <c r="J59" s="83"/>
      <c r="K59" s="30">
        <v>0.19</v>
      </c>
      <c r="L59" s="18">
        <f t="shared" si="0"/>
        <v>0</v>
      </c>
      <c r="M59" s="9"/>
      <c r="N59" s="45">
        <f t="shared" si="1"/>
        <v>0</v>
      </c>
    </row>
    <row r="60" spans="2:18" x14ac:dyDescent="0.2">
      <c r="B60" s="37"/>
      <c r="C60" s="5"/>
      <c r="D60" s="5"/>
      <c r="E60" s="133"/>
      <c r="F60" s="134"/>
      <c r="G60" s="134"/>
      <c r="H60" s="13"/>
      <c r="I60" s="13"/>
      <c r="J60" s="83"/>
      <c r="K60" s="30">
        <v>7.0000000000000007E-2</v>
      </c>
      <c r="L60" s="18">
        <f t="shared" si="0"/>
        <v>0</v>
      </c>
      <c r="M60" s="9"/>
      <c r="N60" s="45">
        <f t="shared" si="1"/>
        <v>0</v>
      </c>
    </row>
    <row r="61" spans="2:18" x14ac:dyDescent="0.2">
      <c r="B61" s="37"/>
      <c r="C61" s="5"/>
      <c r="D61" s="5"/>
      <c r="E61" s="133"/>
      <c r="F61" s="134"/>
      <c r="G61" s="134"/>
      <c r="H61" s="13"/>
      <c r="I61" s="13"/>
      <c r="J61" s="83"/>
      <c r="K61" s="30">
        <v>7.0000000000000007E-2</v>
      </c>
      <c r="L61" s="18">
        <f t="shared" si="0"/>
        <v>0</v>
      </c>
      <c r="M61" s="9"/>
      <c r="N61" s="45">
        <f t="shared" si="1"/>
        <v>0</v>
      </c>
    </row>
    <row r="62" spans="2:18" x14ac:dyDescent="0.2">
      <c r="B62" s="37"/>
      <c r="C62" s="5"/>
      <c r="D62" s="5"/>
      <c r="E62" s="133"/>
      <c r="F62" s="134"/>
      <c r="G62" s="134"/>
      <c r="H62" s="13"/>
      <c r="I62" s="13"/>
      <c r="J62" s="83"/>
      <c r="K62" s="30">
        <v>7.0000000000000007E-2</v>
      </c>
      <c r="L62" s="18">
        <f t="shared" si="0"/>
        <v>0</v>
      </c>
      <c r="M62" s="9"/>
      <c r="N62" s="45">
        <f t="shared" si="1"/>
        <v>0</v>
      </c>
    </row>
    <row r="63" spans="2:18" x14ac:dyDescent="0.2">
      <c r="B63" s="37"/>
      <c r="C63" s="5"/>
      <c r="D63" s="5"/>
      <c r="E63" s="133"/>
      <c r="F63" s="134"/>
      <c r="G63" s="134"/>
      <c r="H63" s="13"/>
      <c r="I63" s="13"/>
      <c r="J63" s="83"/>
      <c r="K63" s="30">
        <v>7.0000000000000007E-2</v>
      </c>
      <c r="L63" s="18">
        <f t="shared" si="0"/>
        <v>0</v>
      </c>
      <c r="M63" s="9"/>
      <c r="N63" s="45">
        <f t="shared" si="1"/>
        <v>0</v>
      </c>
    </row>
    <row r="64" spans="2:18" x14ac:dyDescent="0.2">
      <c r="B64" s="37"/>
      <c r="C64" s="5"/>
      <c r="D64" s="5"/>
      <c r="E64" s="133"/>
      <c r="F64" s="134"/>
      <c r="G64" s="134"/>
      <c r="H64" s="13"/>
      <c r="I64" s="13"/>
      <c r="J64" s="83"/>
      <c r="K64" s="30">
        <v>0</v>
      </c>
      <c r="L64" s="18">
        <f t="shared" si="0"/>
        <v>0</v>
      </c>
      <c r="M64" s="9"/>
      <c r="N64" s="45">
        <f t="shared" si="1"/>
        <v>0</v>
      </c>
    </row>
    <row r="65" spans="2:14" x14ac:dyDescent="0.2">
      <c r="B65" s="37"/>
      <c r="C65" s="5"/>
      <c r="D65" s="5"/>
      <c r="E65" s="133"/>
      <c r="F65" s="134"/>
      <c r="G65" s="134"/>
      <c r="H65" s="13"/>
      <c r="I65" s="13"/>
      <c r="J65" s="83"/>
      <c r="K65" s="30">
        <v>0</v>
      </c>
      <c r="L65" s="18">
        <f t="shared" si="0"/>
        <v>0</v>
      </c>
      <c r="M65" s="9"/>
      <c r="N65" s="45">
        <f t="shared" si="1"/>
        <v>0</v>
      </c>
    </row>
    <row r="66" spans="2:14" x14ac:dyDescent="0.2">
      <c r="B66" s="37"/>
      <c r="C66" s="5"/>
      <c r="D66" s="5"/>
      <c r="E66" s="133"/>
      <c r="F66" s="134"/>
      <c r="G66" s="134"/>
      <c r="H66" s="13"/>
      <c r="I66" s="13"/>
      <c r="J66" s="83"/>
      <c r="K66" s="30">
        <v>0</v>
      </c>
      <c r="L66" s="18">
        <f t="shared" si="0"/>
        <v>0</v>
      </c>
      <c r="M66" s="9"/>
      <c r="N66" s="45">
        <f t="shared" si="1"/>
        <v>0</v>
      </c>
    </row>
    <row r="67" spans="2:14" x14ac:dyDescent="0.2">
      <c r="B67" s="37"/>
      <c r="C67" s="5"/>
      <c r="D67" s="5"/>
      <c r="E67" s="133"/>
      <c r="F67" s="134"/>
      <c r="G67" s="134"/>
      <c r="H67" s="13"/>
      <c r="I67" s="13"/>
      <c r="J67" s="83"/>
      <c r="K67" s="30">
        <v>0</v>
      </c>
      <c r="L67" s="18">
        <f t="shared" si="0"/>
        <v>0</v>
      </c>
      <c r="M67" s="9"/>
      <c r="N67" s="45">
        <f t="shared" si="1"/>
        <v>0</v>
      </c>
    </row>
    <row r="68" spans="2:14" x14ac:dyDescent="0.2">
      <c r="B68" s="48"/>
      <c r="C68" s="13"/>
      <c r="D68" s="13"/>
      <c r="E68" s="13"/>
      <c r="F68" s="13"/>
      <c r="G68" s="13"/>
      <c r="H68" s="13"/>
      <c r="I68" s="13"/>
      <c r="J68" s="18"/>
      <c r="K68" s="19"/>
      <c r="L68" s="29"/>
      <c r="M68" s="20"/>
      <c r="N68" s="45"/>
    </row>
    <row r="69" spans="2:14" x14ac:dyDescent="0.2">
      <c r="B69" s="42"/>
      <c r="C69" s="10"/>
      <c r="D69" s="10"/>
      <c r="E69" s="10"/>
      <c r="F69" s="10"/>
      <c r="G69" s="10"/>
      <c r="H69" s="10"/>
      <c r="I69" s="17"/>
      <c r="J69" s="17"/>
      <c r="K69" s="11"/>
      <c r="L69" s="23"/>
      <c r="M69" s="12" t="s">
        <v>277</v>
      </c>
      <c r="N69" s="47">
        <f>SUM(N56:N67)</f>
        <v>0</v>
      </c>
    </row>
    <row r="70" spans="2:14" x14ac:dyDescent="0.2">
      <c r="B70" s="43"/>
      <c r="C70" s="3"/>
      <c r="D70" s="3"/>
      <c r="E70" s="3"/>
      <c r="F70" s="3"/>
      <c r="G70" s="3"/>
      <c r="H70" s="3"/>
      <c r="I70" s="3"/>
      <c r="J70" s="3"/>
      <c r="K70" s="3"/>
      <c r="L70" s="22"/>
      <c r="M70" s="3"/>
      <c r="N70" s="44"/>
    </row>
    <row r="71" spans="2:14" x14ac:dyDescent="0.2">
      <c r="B71" s="37"/>
      <c r="C71" s="5"/>
      <c r="D71" s="5"/>
      <c r="E71" s="5"/>
      <c r="F71" s="7"/>
      <c r="G71" s="7" t="s">
        <v>13</v>
      </c>
      <c r="H71" s="5"/>
      <c r="I71" s="5"/>
      <c r="J71" s="5"/>
      <c r="K71" s="5"/>
      <c r="L71" s="13"/>
      <c r="M71" s="5"/>
      <c r="N71" s="38"/>
    </row>
    <row r="72" spans="2:14" x14ac:dyDescent="0.2">
      <c r="B72" s="37"/>
      <c r="C72" s="5"/>
      <c r="D72" s="5"/>
      <c r="E72" s="5"/>
      <c r="F72" s="7" t="s">
        <v>278</v>
      </c>
      <c r="G72" s="55" t="s">
        <v>19</v>
      </c>
      <c r="H72" s="5"/>
      <c r="I72" s="5"/>
      <c r="J72" s="4" t="s">
        <v>279</v>
      </c>
      <c r="K72" s="9"/>
      <c r="L72" s="20"/>
      <c r="M72" s="9" t="s">
        <v>4</v>
      </c>
      <c r="N72" s="49">
        <f>N24+N31+N38+N51+N69</f>
        <v>0</v>
      </c>
    </row>
    <row r="73" spans="2:14" x14ac:dyDescent="0.2">
      <c r="B73" s="37"/>
      <c r="C73" s="6"/>
      <c r="D73" s="5"/>
      <c r="E73" s="27">
        <v>0.19</v>
      </c>
      <c r="F73" s="26">
        <f>G73/E73*(1+E73)</f>
        <v>0</v>
      </c>
      <c r="G73" s="26">
        <f>SUMIF($K$16:$K$69,$E73,$L$16:$L$69)</f>
        <v>0</v>
      </c>
      <c r="H73" s="5"/>
      <c r="I73" s="5"/>
      <c r="J73" s="5"/>
      <c r="K73" s="5"/>
      <c r="L73" s="13"/>
      <c r="M73" s="5"/>
      <c r="N73" s="38"/>
    </row>
    <row r="74" spans="2:14" x14ac:dyDescent="0.2">
      <c r="B74" s="37"/>
      <c r="C74" s="6"/>
      <c r="D74" s="5"/>
      <c r="E74" s="27">
        <v>7.0000000000000007E-2</v>
      </c>
      <c r="F74" s="26">
        <f>G74/E74*(1+E74)</f>
        <v>0</v>
      </c>
      <c r="G74" s="26">
        <f>SUMIF($K$16:$K$69,$E74,$L$16:$L$69)</f>
        <v>0</v>
      </c>
      <c r="H74" s="5"/>
      <c r="I74" s="5"/>
      <c r="J74" s="53" t="s">
        <v>24</v>
      </c>
      <c r="K74" s="5"/>
      <c r="L74" s="13"/>
      <c r="M74" s="5"/>
      <c r="N74" s="84"/>
    </row>
    <row r="75" spans="2:14" x14ac:dyDescent="0.2">
      <c r="B75" s="37"/>
      <c r="C75" s="6"/>
      <c r="D75" s="5"/>
      <c r="E75" s="27">
        <v>0</v>
      </c>
      <c r="F75" s="26">
        <f>F76-F74-F73</f>
        <v>0</v>
      </c>
      <c r="G75" s="9" t="s">
        <v>12</v>
      </c>
      <c r="H75" s="5"/>
      <c r="I75" s="5"/>
      <c r="J75" s="5"/>
      <c r="K75" s="5"/>
      <c r="L75" s="13"/>
      <c r="M75" s="5"/>
      <c r="N75" s="38"/>
    </row>
    <row r="76" spans="2:14" ht="15.75" x14ac:dyDescent="0.25">
      <c r="B76" s="37"/>
      <c r="C76" s="71"/>
      <c r="D76" s="72"/>
      <c r="E76" s="128" t="s">
        <v>5</v>
      </c>
      <c r="F76" s="28">
        <f>N72</f>
        <v>0</v>
      </c>
      <c r="G76" s="15">
        <f>SUM(G73:G75)</f>
        <v>0</v>
      </c>
      <c r="H76" s="5"/>
      <c r="J76" s="102"/>
      <c r="K76" s="96"/>
      <c r="L76" s="97"/>
      <c r="M76" s="101" t="s">
        <v>265</v>
      </c>
      <c r="N76" s="127">
        <f>N72+N74</f>
        <v>0</v>
      </c>
    </row>
    <row r="77" spans="2:14" x14ac:dyDescent="0.2">
      <c r="B77" s="37"/>
      <c r="C77" s="71"/>
      <c r="D77" s="72"/>
      <c r="E77" s="33"/>
      <c r="F77" s="33"/>
      <c r="G77" s="18"/>
      <c r="H77" s="13"/>
      <c r="I77" s="65"/>
      <c r="J77" s="65"/>
      <c r="K77" s="75"/>
      <c r="L77" s="75"/>
      <c r="M77" s="75"/>
      <c r="N77" s="76"/>
    </row>
    <row r="78" spans="2:14" x14ac:dyDescent="0.2">
      <c r="B78" s="37"/>
      <c r="C78" s="71"/>
      <c r="D78" s="72"/>
      <c r="E78" s="33"/>
      <c r="F78" s="33"/>
      <c r="G78" s="18"/>
      <c r="H78" s="13"/>
      <c r="I78" s="65"/>
      <c r="J78" s="65"/>
      <c r="K78" s="75"/>
      <c r="L78" s="75"/>
      <c r="M78" s="75"/>
      <c r="N78" s="76"/>
    </row>
    <row r="79" spans="2:14" x14ac:dyDescent="0.2">
      <c r="B79" s="103"/>
      <c r="C79" s="104"/>
      <c r="D79" s="105"/>
      <c r="E79" s="106"/>
      <c r="F79" s="104"/>
      <c r="G79" s="107"/>
      <c r="H79" s="108"/>
      <c r="I79" s="107"/>
      <c r="J79" s="108"/>
      <c r="K79" s="107"/>
      <c r="L79" s="105"/>
      <c r="M79" s="110" t="s">
        <v>270</v>
      </c>
      <c r="N79" s="129"/>
    </row>
    <row r="80" spans="2:14" x14ac:dyDescent="0.2">
      <c r="B80" s="111"/>
      <c r="C80" s="104"/>
      <c r="D80" s="105" t="s">
        <v>253</v>
      </c>
      <c r="E80" s="106" t="s">
        <v>254</v>
      </c>
      <c r="F80" s="104"/>
      <c r="G80" s="107"/>
      <c r="H80" s="108"/>
      <c r="I80" s="107"/>
      <c r="J80" s="123">
        <f>$N$38</f>
        <v>0</v>
      </c>
      <c r="K80" s="107"/>
      <c r="L80" s="105" t="s">
        <v>255</v>
      </c>
      <c r="M80" s="112">
        <v>9650</v>
      </c>
      <c r="N80" s="129"/>
    </row>
    <row r="81" spans="2:14" x14ac:dyDescent="0.2">
      <c r="B81" s="111"/>
      <c r="C81" s="105"/>
      <c r="D81" s="109"/>
      <c r="E81" s="106" t="s">
        <v>256</v>
      </c>
      <c r="F81" s="104"/>
      <c r="G81" s="107"/>
      <c r="H81" s="108"/>
      <c r="I81" s="107"/>
      <c r="J81" s="123">
        <f>$N$51</f>
        <v>0</v>
      </c>
      <c r="K81" s="107"/>
      <c r="L81" s="105" t="s">
        <v>255</v>
      </c>
      <c r="M81" s="112">
        <v>9670</v>
      </c>
      <c r="N81" s="129"/>
    </row>
    <row r="82" spans="2:14" x14ac:dyDescent="0.2">
      <c r="B82" s="111"/>
      <c r="C82" s="105"/>
      <c r="D82" s="109"/>
      <c r="E82" s="113" t="s">
        <v>274</v>
      </c>
      <c r="F82" s="104"/>
      <c r="G82" s="107"/>
      <c r="H82" s="108"/>
      <c r="I82" s="107"/>
      <c r="J82" s="123">
        <f>$N$31</f>
        <v>0</v>
      </c>
      <c r="K82" s="107"/>
      <c r="L82" s="105" t="s">
        <v>255</v>
      </c>
      <c r="M82" s="112">
        <v>9680</v>
      </c>
      <c r="N82" s="129"/>
    </row>
    <row r="83" spans="2:14" x14ac:dyDescent="0.2">
      <c r="B83" s="111"/>
      <c r="C83" s="105"/>
      <c r="D83" s="109"/>
      <c r="E83" s="114" t="s">
        <v>261</v>
      </c>
      <c r="F83" s="115"/>
      <c r="G83" s="116"/>
      <c r="H83" s="115"/>
      <c r="I83" s="116"/>
      <c r="J83" s="124">
        <f>$N$24+$N$69</f>
        <v>0</v>
      </c>
      <c r="K83" s="116"/>
      <c r="L83" s="105" t="s">
        <v>255</v>
      </c>
      <c r="M83" s="131" t="s">
        <v>281</v>
      </c>
      <c r="N83" s="129"/>
    </row>
    <row r="84" spans="2:14" x14ac:dyDescent="0.2">
      <c r="B84" s="111"/>
      <c r="C84" s="105"/>
      <c r="D84" s="109"/>
      <c r="E84" s="106" t="s">
        <v>265</v>
      </c>
      <c r="F84" s="104"/>
      <c r="G84" s="107"/>
      <c r="H84" s="108"/>
      <c r="I84" s="107"/>
      <c r="J84" s="123">
        <f>SUM(J80:J83)</f>
        <v>0</v>
      </c>
      <c r="K84" s="107"/>
      <c r="L84" s="105"/>
      <c r="M84" s="112"/>
      <c r="N84" s="129"/>
    </row>
    <row r="85" spans="2:14" x14ac:dyDescent="0.2">
      <c r="B85" s="39"/>
      <c r="C85" s="117"/>
      <c r="D85" s="118"/>
      <c r="E85" s="119"/>
      <c r="F85" s="120"/>
      <c r="G85" s="120"/>
      <c r="H85" s="56"/>
      <c r="I85" s="120"/>
      <c r="J85" s="125"/>
      <c r="K85" s="120"/>
      <c r="L85" s="121"/>
      <c r="M85" s="122"/>
      <c r="N85" s="130"/>
    </row>
    <row r="86" spans="2:14" x14ac:dyDescent="0.2">
      <c r="B86" s="103"/>
      <c r="C86" s="104"/>
      <c r="D86" s="105" t="s">
        <v>268</v>
      </c>
      <c r="E86" s="106" t="s">
        <v>254</v>
      </c>
      <c r="F86" s="104"/>
      <c r="G86" s="107"/>
      <c r="H86" s="108"/>
      <c r="I86" s="107"/>
      <c r="J86" s="123">
        <f>$N$38</f>
        <v>0</v>
      </c>
      <c r="K86" s="107"/>
      <c r="L86" s="105" t="s">
        <v>255</v>
      </c>
      <c r="M86" s="112">
        <v>9660</v>
      </c>
      <c r="N86" s="126" t="s">
        <v>269</v>
      </c>
    </row>
    <row r="87" spans="2:14" ht="13.5" thickBot="1" x14ac:dyDescent="0.25">
      <c r="B87" s="50"/>
      <c r="C87" s="51"/>
      <c r="D87" s="51"/>
      <c r="E87" s="51"/>
      <c r="F87" s="51"/>
      <c r="G87" s="51"/>
      <c r="H87" s="51"/>
      <c r="I87" s="73"/>
      <c r="J87" s="73"/>
      <c r="K87" s="73"/>
      <c r="L87" s="74"/>
      <c r="M87" s="90"/>
      <c r="N87" s="52"/>
    </row>
    <row r="94" spans="2:14" hidden="1" x14ac:dyDescent="0.2">
      <c r="E94">
        <v>0</v>
      </c>
    </row>
    <row r="95" spans="2:14" hidden="1" x14ac:dyDescent="0.2">
      <c r="C95" t="s">
        <v>11</v>
      </c>
      <c r="E95">
        <v>1</v>
      </c>
    </row>
    <row r="96" spans="2:14" hidden="1" x14ac:dyDescent="0.2">
      <c r="C96" t="s">
        <v>10</v>
      </c>
      <c r="E96">
        <v>2</v>
      </c>
    </row>
    <row r="97" spans="5:5" hidden="1" x14ac:dyDescent="0.2">
      <c r="E97">
        <v>3</v>
      </c>
    </row>
    <row r="98" spans="5:5" hidden="1" x14ac:dyDescent="0.2">
      <c r="E98">
        <v>4</v>
      </c>
    </row>
  </sheetData>
  <mergeCells count="17">
    <mergeCell ref="E6:I6"/>
    <mergeCell ref="E8:I8"/>
    <mergeCell ref="E10:I10"/>
    <mergeCell ref="E14:I14"/>
    <mergeCell ref="E66:G66"/>
    <mergeCell ref="E58:G58"/>
    <mergeCell ref="E59:G59"/>
    <mergeCell ref="E62:G62"/>
    <mergeCell ref="E63:G63"/>
    <mergeCell ref="E56:G56"/>
    <mergeCell ref="E67:G67"/>
    <mergeCell ref="E64:G64"/>
    <mergeCell ref="E65:G65"/>
    <mergeCell ref="E12:I12"/>
    <mergeCell ref="E57:G57"/>
    <mergeCell ref="E60:G60"/>
    <mergeCell ref="E61:G61"/>
  </mergeCells>
  <phoneticPr fontId="0" type="noConversion"/>
  <dataValidations count="1">
    <dataValidation type="list" allowBlank="1" showInputMessage="1" showErrorMessage="1" sqref="E10:I10" xr:uid="{00000000-0002-0000-0000-000000000000}">
      <formula1>Land</formula1>
    </dataValidation>
  </dataValidations>
  <printOptions horizontalCentered="1" verticalCentered="1"/>
  <pageMargins left="0.98425196850393704" right="0.6692913385826772" top="0.59055118110236227" bottom="0.59055118110236227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J225"/>
  <sheetViews>
    <sheetView zoomScale="140" zoomScaleNormal="140" workbookViewId="0"/>
  </sheetViews>
  <sheetFormatPr baseColWidth="10" defaultRowHeight="12.75" x14ac:dyDescent="0.2"/>
  <cols>
    <col min="2" max="2" width="36.85546875" customWidth="1"/>
    <col min="6" max="6" width="11.42578125" style="2"/>
  </cols>
  <sheetData>
    <row r="1" spans="2:5" x14ac:dyDescent="0.2">
      <c r="B1" s="94" t="s">
        <v>250</v>
      </c>
      <c r="C1" s="17">
        <v>28</v>
      </c>
      <c r="D1" s="17">
        <v>14</v>
      </c>
      <c r="E1" s="17">
        <v>20</v>
      </c>
    </row>
    <row r="2" spans="2:5" x14ac:dyDescent="0.2">
      <c r="B2" s="92" t="s">
        <v>36</v>
      </c>
      <c r="C2" s="92">
        <v>30</v>
      </c>
      <c r="D2" s="92">
        <v>20</v>
      </c>
      <c r="E2" s="92">
        <v>95</v>
      </c>
    </row>
    <row r="3" spans="2:5" x14ac:dyDescent="0.2">
      <c r="B3" s="92" t="s">
        <v>37</v>
      </c>
      <c r="C3" s="92">
        <v>50</v>
      </c>
      <c r="D3" s="92">
        <v>33</v>
      </c>
      <c r="E3" s="92">
        <v>112</v>
      </c>
    </row>
    <row r="4" spans="2:5" x14ac:dyDescent="0.2">
      <c r="B4" s="92" t="s">
        <v>38</v>
      </c>
      <c r="C4" s="92">
        <v>44</v>
      </c>
      <c r="D4" s="92">
        <v>29</v>
      </c>
      <c r="E4" s="92">
        <v>159</v>
      </c>
    </row>
    <row r="5" spans="2:5" x14ac:dyDescent="0.2">
      <c r="B5" s="92" t="s">
        <v>39</v>
      </c>
      <c r="C5" s="92">
        <v>42</v>
      </c>
      <c r="D5" s="92">
        <v>28</v>
      </c>
      <c r="E5" s="92">
        <v>166</v>
      </c>
    </row>
    <row r="6" spans="2:5" x14ac:dyDescent="0.2">
      <c r="B6" s="92" t="s">
        <v>40</v>
      </c>
      <c r="C6" s="92">
        <v>27</v>
      </c>
      <c r="D6" s="92">
        <v>18</v>
      </c>
      <c r="E6" s="92">
        <v>112</v>
      </c>
    </row>
    <row r="7" spans="2:5" x14ac:dyDescent="0.2">
      <c r="B7" s="92" t="s">
        <v>41</v>
      </c>
      <c r="C7" s="92">
        <v>47</v>
      </c>
      <c r="D7" s="92">
        <v>32</v>
      </c>
      <c r="E7" s="92">
        <v>120</v>
      </c>
    </row>
    <row r="8" spans="2:5" x14ac:dyDescent="0.2">
      <c r="B8" s="92" t="s">
        <v>42</v>
      </c>
      <c r="C8" s="92">
        <v>41</v>
      </c>
      <c r="D8" s="92">
        <v>28</v>
      </c>
      <c r="E8" s="92">
        <v>91</v>
      </c>
    </row>
    <row r="9" spans="2:5" x14ac:dyDescent="0.2">
      <c r="B9" s="92" t="s">
        <v>43</v>
      </c>
      <c r="C9" s="92">
        <v>40</v>
      </c>
      <c r="D9" s="92">
        <v>27</v>
      </c>
      <c r="E9" s="92">
        <v>368</v>
      </c>
    </row>
    <row r="10" spans="2:5" x14ac:dyDescent="0.2">
      <c r="B10" s="92" t="s">
        <v>44</v>
      </c>
      <c r="C10" s="92">
        <v>35</v>
      </c>
      <c r="D10" s="92">
        <v>24</v>
      </c>
      <c r="E10" s="92">
        <v>113</v>
      </c>
    </row>
    <row r="11" spans="2:5" x14ac:dyDescent="0.2">
      <c r="B11" s="92" t="s">
        <v>45</v>
      </c>
      <c r="C11" s="92">
        <v>29</v>
      </c>
      <c r="D11" s="92">
        <v>20</v>
      </c>
      <c r="E11" s="92">
        <v>107</v>
      </c>
    </row>
    <row r="12" spans="2:5" x14ac:dyDescent="0.2">
      <c r="B12" s="92" t="s">
        <v>46</v>
      </c>
      <c r="C12" s="92">
        <v>44</v>
      </c>
      <c r="D12" s="92">
        <v>29</v>
      </c>
      <c r="E12" s="92">
        <v>88</v>
      </c>
    </row>
    <row r="13" spans="2:5" x14ac:dyDescent="0.2">
      <c r="B13" s="92" t="s">
        <v>77</v>
      </c>
      <c r="C13" s="92">
        <v>74</v>
      </c>
      <c r="D13" s="92">
        <v>49</v>
      </c>
      <c r="E13" s="92">
        <v>186</v>
      </c>
    </row>
    <row r="14" spans="2:5" x14ac:dyDescent="0.2">
      <c r="B14" s="92" t="s">
        <v>78</v>
      </c>
      <c r="C14" s="92">
        <v>57</v>
      </c>
      <c r="D14" s="92">
        <v>38</v>
      </c>
      <c r="E14" s="92">
        <v>173</v>
      </c>
    </row>
    <row r="15" spans="2:5" x14ac:dyDescent="0.2">
      <c r="B15" s="92" t="s">
        <v>79</v>
      </c>
      <c r="C15" s="92">
        <v>57</v>
      </c>
      <c r="D15" s="92">
        <v>38</v>
      </c>
      <c r="E15" s="92">
        <v>173</v>
      </c>
    </row>
    <row r="16" spans="2:5" x14ac:dyDescent="0.2">
      <c r="B16" s="92" t="s">
        <v>47</v>
      </c>
      <c r="C16" s="92">
        <v>48</v>
      </c>
      <c r="D16" s="92">
        <v>32</v>
      </c>
      <c r="E16" s="92">
        <v>153</v>
      </c>
    </row>
    <row r="17" spans="2:5" x14ac:dyDescent="0.2">
      <c r="B17" s="92" t="s">
        <v>48</v>
      </c>
      <c r="C17" s="92">
        <v>46</v>
      </c>
      <c r="D17" s="92">
        <v>31</v>
      </c>
      <c r="E17" s="92">
        <v>189</v>
      </c>
    </row>
    <row r="18" spans="2:5" x14ac:dyDescent="0.2">
      <c r="B18" s="92" t="s">
        <v>49</v>
      </c>
      <c r="C18" s="92">
        <v>54</v>
      </c>
      <c r="D18" s="92">
        <v>36</v>
      </c>
      <c r="E18" s="92">
        <v>206</v>
      </c>
    </row>
    <row r="19" spans="2:5" x14ac:dyDescent="0.2">
      <c r="B19" s="92" t="s">
        <v>50</v>
      </c>
      <c r="C19" s="92">
        <v>59</v>
      </c>
      <c r="D19" s="92">
        <v>40</v>
      </c>
      <c r="E19" s="92">
        <v>141</v>
      </c>
    </row>
    <row r="20" spans="2:5" x14ac:dyDescent="0.2">
      <c r="B20" s="92" t="s">
        <v>51</v>
      </c>
      <c r="C20" s="92">
        <v>40</v>
      </c>
      <c r="D20" s="92">
        <v>27</v>
      </c>
      <c r="E20" s="92">
        <v>168</v>
      </c>
    </row>
    <row r="21" spans="2:5" x14ac:dyDescent="0.2">
      <c r="B21" s="92" t="s">
        <v>285</v>
      </c>
      <c r="C21" s="92">
        <v>27</v>
      </c>
      <c r="D21" s="92">
        <v>18</v>
      </c>
      <c r="E21" s="92">
        <v>176</v>
      </c>
    </row>
    <row r="22" spans="2:5" x14ac:dyDescent="0.2">
      <c r="B22" s="92" t="s">
        <v>52</v>
      </c>
      <c r="C22" s="92">
        <v>46</v>
      </c>
      <c r="D22" s="92">
        <v>31</v>
      </c>
      <c r="E22" s="92">
        <v>108</v>
      </c>
    </row>
    <row r="23" spans="2:5" x14ac:dyDescent="0.2">
      <c r="B23" s="92" t="s">
        <v>80</v>
      </c>
      <c r="C23" s="92">
        <v>23</v>
      </c>
      <c r="D23" s="92">
        <v>16</v>
      </c>
      <c r="E23" s="92">
        <v>75</v>
      </c>
    </row>
    <row r="24" spans="2:5" x14ac:dyDescent="0.2">
      <c r="B24" s="92" t="s">
        <v>53</v>
      </c>
      <c r="C24" s="92">
        <v>46</v>
      </c>
      <c r="D24" s="92">
        <v>31</v>
      </c>
      <c r="E24" s="92">
        <v>176</v>
      </c>
    </row>
    <row r="25" spans="2:5" x14ac:dyDescent="0.2">
      <c r="B25" s="92" t="s">
        <v>81</v>
      </c>
      <c r="C25" s="92">
        <v>51</v>
      </c>
      <c r="D25" s="92">
        <v>34</v>
      </c>
      <c r="E25" s="92">
        <v>88</v>
      </c>
    </row>
    <row r="26" spans="2:5" x14ac:dyDescent="0.2">
      <c r="B26" s="92" t="s">
        <v>82</v>
      </c>
      <c r="C26" s="92">
        <v>69</v>
      </c>
      <c r="D26" s="92">
        <v>46</v>
      </c>
      <c r="E26" s="92">
        <v>140</v>
      </c>
    </row>
    <row r="27" spans="2:5" x14ac:dyDescent="0.2">
      <c r="B27" s="92" t="s">
        <v>83</v>
      </c>
      <c r="C27" s="92">
        <v>46</v>
      </c>
      <c r="D27" s="92">
        <v>31</v>
      </c>
      <c r="E27" s="92">
        <v>151</v>
      </c>
    </row>
    <row r="28" spans="2:5" x14ac:dyDescent="0.2">
      <c r="B28" s="92" t="s">
        <v>84</v>
      </c>
      <c r="C28" s="92">
        <v>46</v>
      </c>
      <c r="D28" s="92">
        <v>31</v>
      </c>
      <c r="E28" s="92">
        <v>88</v>
      </c>
    </row>
    <row r="29" spans="2:5" x14ac:dyDescent="0.2">
      <c r="B29" s="92" t="s">
        <v>54</v>
      </c>
      <c r="C29" s="92">
        <v>45</v>
      </c>
      <c r="D29" s="92">
        <v>30</v>
      </c>
      <c r="E29" s="92">
        <v>110</v>
      </c>
    </row>
    <row r="30" spans="2:5" x14ac:dyDescent="0.2">
      <c r="B30" s="92" t="s">
        <v>55</v>
      </c>
      <c r="C30" s="92">
        <v>22</v>
      </c>
      <c r="D30" s="92">
        <v>15</v>
      </c>
      <c r="E30" s="92">
        <v>115</v>
      </c>
    </row>
    <row r="31" spans="2:5" x14ac:dyDescent="0.2">
      <c r="B31" s="92" t="s">
        <v>56</v>
      </c>
      <c r="C31" s="92">
        <v>38</v>
      </c>
      <c r="D31" s="92">
        <v>25</v>
      </c>
      <c r="E31" s="92">
        <v>174</v>
      </c>
    </row>
    <row r="32" spans="2:5" x14ac:dyDescent="0.2">
      <c r="B32" s="92" t="s">
        <v>57</v>
      </c>
      <c r="C32" s="92">
        <v>36</v>
      </c>
      <c r="D32" s="92">
        <v>24</v>
      </c>
      <c r="E32" s="92">
        <v>138</v>
      </c>
    </row>
    <row r="33" spans="2:5" x14ac:dyDescent="0.2">
      <c r="B33" s="92" t="s">
        <v>58</v>
      </c>
      <c r="C33" s="92">
        <v>44</v>
      </c>
      <c r="D33" s="92">
        <v>29</v>
      </c>
      <c r="E33" s="92">
        <v>154</v>
      </c>
    </row>
    <row r="34" spans="2:5" x14ac:dyDescent="0.2">
      <c r="B34" s="92" t="s">
        <v>85</v>
      </c>
      <c r="C34" s="92">
        <v>41</v>
      </c>
      <c r="D34" s="92">
        <v>28</v>
      </c>
      <c r="E34" s="92">
        <v>131</v>
      </c>
    </row>
    <row r="35" spans="2:5" x14ac:dyDescent="0.2">
      <c r="B35" s="92" t="s">
        <v>86</v>
      </c>
      <c r="C35" s="92">
        <v>71</v>
      </c>
      <c r="D35" s="92">
        <v>48</v>
      </c>
      <c r="E35" s="92">
        <v>169</v>
      </c>
    </row>
    <row r="36" spans="2:5" x14ac:dyDescent="0.2">
      <c r="B36" s="92" t="s">
        <v>275</v>
      </c>
      <c r="C36" s="92">
        <v>36</v>
      </c>
      <c r="D36" s="92">
        <v>24</v>
      </c>
      <c r="E36" s="92">
        <v>150</v>
      </c>
    </row>
    <row r="37" spans="2:5" x14ac:dyDescent="0.2">
      <c r="B37" s="92" t="s">
        <v>87</v>
      </c>
      <c r="C37" s="92">
        <v>30</v>
      </c>
      <c r="D37" s="92">
        <v>20</v>
      </c>
      <c r="E37" s="92">
        <v>185</v>
      </c>
    </row>
    <row r="38" spans="2:5" x14ac:dyDescent="0.2">
      <c r="B38" s="92" t="s">
        <v>88</v>
      </c>
      <c r="C38" s="92">
        <v>58</v>
      </c>
      <c r="D38" s="92">
        <v>39</v>
      </c>
      <c r="E38" s="92">
        <v>217</v>
      </c>
    </row>
    <row r="39" spans="2:5" x14ac:dyDescent="0.2">
      <c r="B39" s="92" t="s">
        <v>89</v>
      </c>
      <c r="C39" s="92">
        <v>48</v>
      </c>
      <c r="D39" s="92">
        <v>32</v>
      </c>
      <c r="E39" s="92">
        <v>112</v>
      </c>
    </row>
    <row r="40" spans="2:5" x14ac:dyDescent="0.2">
      <c r="B40" s="92" t="s">
        <v>59</v>
      </c>
      <c r="C40" s="92">
        <v>60</v>
      </c>
      <c r="D40" s="92">
        <v>40</v>
      </c>
      <c r="E40" s="92">
        <v>127</v>
      </c>
    </row>
    <row r="41" spans="2:5" x14ac:dyDescent="0.2">
      <c r="B41" s="92" t="s">
        <v>60</v>
      </c>
      <c r="C41" s="92">
        <v>59</v>
      </c>
      <c r="D41" s="92">
        <v>40</v>
      </c>
      <c r="E41" s="92">
        <v>166</v>
      </c>
    </row>
    <row r="42" spans="2:5" x14ac:dyDescent="0.2">
      <c r="B42" s="92" t="s">
        <v>61</v>
      </c>
      <c r="C42" s="92">
        <v>75</v>
      </c>
      <c r="D42" s="92">
        <v>50</v>
      </c>
      <c r="E42" s="92">
        <v>183</v>
      </c>
    </row>
    <row r="43" spans="2:5" x14ac:dyDescent="0.2">
      <c r="B43" s="92" t="s">
        <v>62</v>
      </c>
      <c r="C43" s="92">
        <v>50</v>
      </c>
      <c r="D43" s="92">
        <v>33</v>
      </c>
      <c r="E43" s="92">
        <v>167</v>
      </c>
    </row>
    <row r="44" spans="2:5" x14ac:dyDescent="0.2">
      <c r="B44" s="92" t="s">
        <v>63</v>
      </c>
      <c r="C44" s="92">
        <v>77</v>
      </c>
      <c r="D44" s="92">
        <v>52</v>
      </c>
      <c r="E44" s="92">
        <v>255</v>
      </c>
    </row>
    <row r="45" spans="2:5" x14ac:dyDescent="0.2">
      <c r="B45" s="92" t="s">
        <v>64</v>
      </c>
      <c r="C45" s="92">
        <v>27</v>
      </c>
      <c r="D45" s="92">
        <v>18</v>
      </c>
      <c r="E45" s="92">
        <v>103</v>
      </c>
    </row>
    <row r="46" spans="2:5" x14ac:dyDescent="0.2">
      <c r="B46" s="92" t="s">
        <v>65</v>
      </c>
      <c r="C46" s="92">
        <v>65</v>
      </c>
      <c r="D46" s="92">
        <v>44</v>
      </c>
      <c r="E46" s="92">
        <v>161</v>
      </c>
    </row>
    <row r="47" spans="2:5" x14ac:dyDescent="0.2">
      <c r="B47" s="92" t="s">
        <v>66</v>
      </c>
      <c r="C47" s="92">
        <v>46</v>
      </c>
      <c r="D47" s="92">
        <v>31</v>
      </c>
      <c r="E47" s="92">
        <v>78</v>
      </c>
    </row>
    <row r="48" spans="2:5" x14ac:dyDescent="0.2">
      <c r="B48" s="92" t="s">
        <v>67</v>
      </c>
      <c r="C48" s="92">
        <v>29</v>
      </c>
      <c r="D48" s="92">
        <v>20</v>
      </c>
      <c r="E48" s="92">
        <v>85</v>
      </c>
    </row>
    <row r="49" spans="2:6" x14ac:dyDescent="0.2">
      <c r="B49" s="92" t="s">
        <v>68</v>
      </c>
      <c r="C49" s="92">
        <v>32</v>
      </c>
      <c r="D49" s="92">
        <v>21</v>
      </c>
      <c r="E49" s="92">
        <v>183</v>
      </c>
    </row>
    <row r="50" spans="2:6" x14ac:dyDescent="0.2">
      <c r="B50" s="92" t="s">
        <v>69</v>
      </c>
      <c r="C50" s="92">
        <v>54</v>
      </c>
      <c r="D50" s="92">
        <v>36</v>
      </c>
      <c r="E50" s="92">
        <v>171</v>
      </c>
    </row>
    <row r="51" spans="2:6" x14ac:dyDescent="0.2">
      <c r="B51" s="92" t="s">
        <v>90</v>
      </c>
      <c r="C51" s="92">
        <v>58</v>
      </c>
      <c r="D51" s="92">
        <v>39</v>
      </c>
      <c r="E51" s="92">
        <v>159</v>
      </c>
    </row>
    <row r="52" spans="2:6" x14ac:dyDescent="0.2">
      <c r="B52" s="92" t="s">
        <v>91</v>
      </c>
      <c r="C52" s="92">
        <v>53</v>
      </c>
      <c r="D52" s="92">
        <v>36</v>
      </c>
      <c r="E52" s="92">
        <v>105</v>
      </c>
    </row>
    <row r="53" spans="2:6" x14ac:dyDescent="0.2">
      <c r="B53" s="92" t="s">
        <v>70</v>
      </c>
      <c r="C53" s="92">
        <v>64</v>
      </c>
      <c r="D53" s="92">
        <v>43</v>
      </c>
      <c r="E53" s="92">
        <v>263</v>
      </c>
    </row>
    <row r="54" spans="2:6" x14ac:dyDescent="0.2">
      <c r="B54" s="92" t="s">
        <v>71</v>
      </c>
      <c r="C54" s="92">
        <v>40</v>
      </c>
      <c r="D54" s="92">
        <v>27</v>
      </c>
      <c r="E54" s="92">
        <v>161</v>
      </c>
    </row>
    <row r="55" spans="2:6" x14ac:dyDescent="0.2">
      <c r="B55" s="92" t="s">
        <v>72</v>
      </c>
      <c r="C55" s="92">
        <v>45</v>
      </c>
      <c r="D55" s="92">
        <v>30</v>
      </c>
      <c r="E55" s="92">
        <v>87</v>
      </c>
    </row>
    <row r="56" spans="2:6" x14ac:dyDescent="0.2">
      <c r="B56" s="92" t="s">
        <v>73</v>
      </c>
      <c r="C56" s="92">
        <v>46</v>
      </c>
      <c r="D56" s="92">
        <v>31</v>
      </c>
      <c r="E56" s="92">
        <v>203</v>
      </c>
    </row>
    <row r="57" spans="2:6" x14ac:dyDescent="0.2">
      <c r="B57" s="92" t="s">
        <v>92</v>
      </c>
      <c r="C57" s="92">
        <v>40</v>
      </c>
      <c r="D57" s="92">
        <v>27</v>
      </c>
      <c r="E57" s="92">
        <v>139</v>
      </c>
    </row>
    <row r="58" spans="2:6" x14ac:dyDescent="0.2">
      <c r="B58" s="92" t="s">
        <v>93</v>
      </c>
      <c r="C58" s="92">
        <v>36</v>
      </c>
      <c r="D58" s="92">
        <v>24</v>
      </c>
      <c r="E58" s="92">
        <v>150</v>
      </c>
    </row>
    <row r="59" spans="2:6" x14ac:dyDescent="0.2">
      <c r="B59" s="92" t="s">
        <v>94</v>
      </c>
      <c r="C59" s="92">
        <v>66</v>
      </c>
      <c r="D59" s="92">
        <v>44</v>
      </c>
      <c r="E59" s="92">
        <v>163</v>
      </c>
      <c r="F59" s="93"/>
    </row>
    <row r="60" spans="2:6" x14ac:dyDescent="0.2">
      <c r="B60" s="92" t="s">
        <v>283</v>
      </c>
      <c r="C60" s="92">
        <v>52</v>
      </c>
      <c r="D60" s="92">
        <v>35</v>
      </c>
      <c r="E60" s="92">
        <v>99</v>
      </c>
      <c r="F60" s="93"/>
    </row>
    <row r="61" spans="2:6" x14ac:dyDescent="0.2">
      <c r="B61" s="92" t="s">
        <v>74</v>
      </c>
      <c r="C61" s="92">
        <v>46</v>
      </c>
      <c r="D61" s="92">
        <v>31</v>
      </c>
      <c r="E61" s="92">
        <v>124</v>
      </c>
    </row>
    <row r="62" spans="2:6" x14ac:dyDescent="0.2">
      <c r="B62" s="92" t="s">
        <v>75</v>
      </c>
      <c r="C62" s="92">
        <v>59</v>
      </c>
      <c r="D62" s="92">
        <v>40</v>
      </c>
      <c r="E62" s="92">
        <v>140</v>
      </c>
    </row>
    <row r="63" spans="2:6" x14ac:dyDescent="0.2">
      <c r="B63" s="92" t="s">
        <v>76</v>
      </c>
      <c r="C63" s="92">
        <v>32</v>
      </c>
      <c r="D63" s="92">
        <v>21</v>
      </c>
      <c r="E63" s="92">
        <v>113</v>
      </c>
    </row>
    <row r="64" spans="2:6" x14ac:dyDescent="0.2">
      <c r="B64" s="92" t="s">
        <v>95</v>
      </c>
      <c r="C64" s="92">
        <v>58</v>
      </c>
      <c r="D64" s="92">
        <v>39</v>
      </c>
      <c r="E64" s="92">
        <v>130</v>
      </c>
    </row>
    <row r="65" spans="2:5" x14ac:dyDescent="0.2">
      <c r="B65" s="92" t="s">
        <v>96</v>
      </c>
      <c r="C65" s="92">
        <v>57</v>
      </c>
      <c r="D65" s="92">
        <v>38</v>
      </c>
      <c r="E65" s="92">
        <v>198</v>
      </c>
    </row>
    <row r="66" spans="2:5" x14ac:dyDescent="0.2">
      <c r="B66" s="92" t="s">
        <v>280</v>
      </c>
      <c r="C66" s="92">
        <v>42</v>
      </c>
      <c r="D66" s="92">
        <v>28</v>
      </c>
      <c r="E66" s="92">
        <v>155</v>
      </c>
    </row>
    <row r="67" spans="2:5" x14ac:dyDescent="0.2">
      <c r="B67" s="92" t="s">
        <v>97</v>
      </c>
      <c r="C67" s="92">
        <v>22</v>
      </c>
      <c r="D67" s="92">
        <v>15</v>
      </c>
      <c r="E67" s="92">
        <v>80</v>
      </c>
    </row>
    <row r="68" spans="2:5" x14ac:dyDescent="0.2">
      <c r="B68" s="92" t="s">
        <v>98</v>
      </c>
      <c r="C68" s="92">
        <v>32</v>
      </c>
      <c r="D68" s="92">
        <v>21</v>
      </c>
      <c r="E68" s="92">
        <v>167</v>
      </c>
    </row>
    <row r="69" spans="2:5" x14ac:dyDescent="0.2">
      <c r="B69" s="92" t="s">
        <v>99</v>
      </c>
      <c r="C69" s="92">
        <v>53</v>
      </c>
      <c r="D69" s="92">
        <v>36</v>
      </c>
      <c r="E69" s="92">
        <v>218</v>
      </c>
    </row>
    <row r="70" spans="2:5" x14ac:dyDescent="0.2">
      <c r="B70" s="92" t="s">
        <v>100</v>
      </c>
      <c r="C70" s="92">
        <v>46</v>
      </c>
      <c r="D70" s="92">
        <v>31</v>
      </c>
      <c r="E70" s="92">
        <v>211</v>
      </c>
    </row>
    <row r="71" spans="2:5" x14ac:dyDescent="0.2">
      <c r="B71" s="92" t="s">
        <v>101</v>
      </c>
      <c r="C71" s="92">
        <v>22</v>
      </c>
      <c r="D71" s="92">
        <v>15</v>
      </c>
      <c r="E71" s="92">
        <v>80</v>
      </c>
    </row>
    <row r="72" spans="2:5" x14ac:dyDescent="0.2">
      <c r="B72" s="92" t="s">
        <v>102</v>
      </c>
      <c r="C72" s="92">
        <v>45</v>
      </c>
      <c r="D72" s="92">
        <v>30</v>
      </c>
      <c r="E72" s="92">
        <v>179</v>
      </c>
    </row>
    <row r="73" spans="2:5" x14ac:dyDescent="0.2">
      <c r="B73" s="92" t="s">
        <v>103</v>
      </c>
      <c r="C73" s="92">
        <v>33</v>
      </c>
      <c r="D73" s="92">
        <v>22</v>
      </c>
      <c r="E73" s="92">
        <v>196</v>
      </c>
    </row>
    <row r="74" spans="2:5" x14ac:dyDescent="0.2">
      <c r="B74" s="92" t="s">
        <v>104</v>
      </c>
      <c r="C74" s="92">
        <v>58</v>
      </c>
      <c r="D74" s="92">
        <v>39</v>
      </c>
      <c r="E74" s="92">
        <v>129</v>
      </c>
    </row>
    <row r="75" spans="2:5" x14ac:dyDescent="0.2">
      <c r="B75" s="92" t="s">
        <v>105</v>
      </c>
      <c r="C75" s="92">
        <v>62</v>
      </c>
      <c r="D75" s="92">
        <v>41</v>
      </c>
      <c r="E75" s="92">
        <v>187</v>
      </c>
    </row>
    <row r="76" spans="2:5" x14ac:dyDescent="0.2">
      <c r="B76" s="92" t="s">
        <v>106</v>
      </c>
      <c r="C76" s="92">
        <v>66</v>
      </c>
      <c r="D76" s="92">
        <v>44</v>
      </c>
      <c r="E76" s="92">
        <v>190</v>
      </c>
    </row>
    <row r="77" spans="2:5" x14ac:dyDescent="0.2">
      <c r="B77" s="92" t="s">
        <v>107</v>
      </c>
      <c r="C77" s="92">
        <v>42</v>
      </c>
      <c r="D77" s="92">
        <v>28</v>
      </c>
      <c r="E77" s="92">
        <v>191</v>
      </c>
    </row>
    <row r="78" spans="2:5" x14ac:dyDescent="0.2">
      <c r="B78" s="92" t="s">
        <v>108</v>
      </c>
      <c r="C78" s="92">
        <v>48</v>
      </c>
      <c r="D78" s="92">
        <v>32</v>
      </c>
      <c r="E78" s="92">
        <v>150</v>
      </c>
    </row>
    <row r="79" spans="2:5" x14ac:dyDescent="0.2">
      <c r="B79" s="92" t="s">
        <v>109</v>
      </c>
      <c r="C79" s="92">
        <v>42</v>
      </c>
      <c r="D79" s="92">
        <v>28</v>
      </c>
      <c r="E79" s="92">
        <v>150</v>
      </c>
    </row>
    <row r="80" spans="2:5" x14ac:dyDescent="0.2">
      <c r="B80" s="92" t="s">
        <v>110</v>
      </c>
      <c r="C80" s="92">
        <v>39</v>
      </c>
      <c r="D80" s="92">
        <v>26</v>
      </c>
      <c r="E80" s="92">
        <v>171</v>
      </c>
    </row>
    <row r="81" spans="2:5" x14ac:dyDescent="0.2">
      <c r="B81" s="92" t="s">
        <v>111</v>
      </c>
      <c r="C81" s="92">
        <v>50</v>
      </c>
      <c r="D81" s="92">
        <v>33</v>
      </c>
      <c r="E81" s="92">
        <v>285</v>
      </c>
    </row>
    <row r="82" spans="2:5" x14ac:dyDescent="0.2">
      <c r="B82" s="92" t="s">
        <v>286</v>
      </c>
      <c r="C82" s="92">
        <v>33</v>
      </c>
      <c r="D82" s="92">
        <v>22</v>
      </c>
      <c r="E82" s="92">
        <v>141</v>
      </c>
    </row>
    <row r="83" spans="2:5" x14ac:dyDescent="0.2">
      <c r="B83" s="92" t="s">
        <v>112</v>
      </c>
      <c r="C83" s="92">
        <v>33</v>
      </c>
      <c r="D83" s="92">
        <v>22</v>
      </c>
      <c r="E83" s="92">
        <v>141</v>
      </c>
    </row>
    <row r="84" spans="2:5" x14ac:dyDescent="0.2">
      <c r="B84" s="92" t="s">
        <v>113</v>
      </c>
      <c r="C84" s="92">
        <v>24</v>
      </c>
      <c r="D84" s="92">
        <v>16</v>
      </c>
      <c r="E84" s="92">
        <v>95</v>
      </c>
    </row>
    <row r="85" spans="2:5" x14ac:dyDescent="0.2">
      <c r="B85" s="92" t="s">
        <v>114</v>
      </c>
      <c r="C85" s="92">
        <v>57</v>
      </c>
      <c r="D85" s="92">
        <v>38</v>
      </c>
      <c r="E85" s="92">
        <v>134</v>
      </c>
    </row>
    <row r="86" spans="2:5" x14ac:dyDescent="0.2">
      <c r="B86" s="92" t="s">
        <v>115</v>
      </c>
      <c r="C86" s="92">
        <v>42</v>
      </c>
      <c r="D86" s="92">
        <v>28</v>
      </c>
      <c r="E86" s="92">
        <v>108</v>
      </c>
    </row>
    <row r="87" spans="2:5" x14ac:dyDescent="0.2">
      <c r="B87" s="92" t="s">
        <v>116</v>
      </c>
      <c r="C87" s="92">
        <v>56</v>
      </c>
      <c r="D87" s="92">
        <v>37</v>
      </c>
      <c r="E87" s="92">
        <v>275</v>
      </c>
    </row>
    <row r="88" spans="2:5" x14ac:dyDescent="0.2">
      <c r="B88" s="92" t="s">
        <v>117</v>
      </c>
      <c r="C88" s="92">
        <v>62</v>
      </c>
      <c r="D88" s="92">
        <v>41</v>
      </c>
      <c r="E88" s="92">
        <v>214</v>
      </c>
    </row>
    <row r="89" spans="2:5" x14ac:dyDescent="0.2">
      <c r="B89" s="92" t="s">
        <v>118</v>
      </c>
      <c r="C89" s="92">
        <v>54</v>
      </c>
      <c r="D89" s="92">
        <v>36</v>
      </c>
      <c r="E89" s="92">
        <v>392</v>
      </c>
    </row>
    <row r="90" spans="2:5" x14ac:dyDescent="0.2">
      <c r="B90" s="92" t="s">
        <v>119</v>
      </c>
      <c r="C90" s="92">
        <v>63</v>
      </c>
      <c r="D90" s="92">
        <v>42</v>
      </c>
      <c r="E90" s="92">
        <v>304</v>
      </c>
    </row>
    <row r="91" spans="2:5" x14ac:dyDescent="0.2">
      <c r="B91" s="92" t="s">
        <v>120</v>
      </c>
      <c r="C91" s="92">
        <v>54</v>
      </c>
      <c r="D91" s="92">
        <v>36</v>
      </c>
      <c r="E91" s="92">
        <v>214</v>
      </c>
    </row>
    <row r="92" spans="2:5" x14ac:dyDescent="0.2">
      <c r="B92" s="92" t="s">
        <v>121</v>
      </c>
      <c r="C92" s="92">
        <v>38</v>
      </c>
      <c r="D92" s="92">
        <v>25</v>
      </c>
      <c r="E92" s="92">
        <v>90</v>
      </c>
    </row>
    <row r="93" spans="2:5" x14ac:dyDescent="0.2">
      <c r="B93" s="92" t="s">
        <v>122</v>
      </c>
      <c r="C93" s="92">
        <v>33</v>
      </c>
      <c r="D93" s="92">
        <v>22</v>
      </c>
      <c r="E93" s="92">
        <v>108</v>
      </c>
    </row>
    <row r="94" spans="2:5" x14ac:dyDescent="0.2">
      <c r="B94" s="92" t="s">
        <v>123</v>
      </c>
      <c r="C94" s="92">
        <v>56</v>
      </c>
      <c r="D94" s="92">
        <v>37</v>
      </c>
      <c r="E94" s="92">
        <v>149</v>
      </c>
    </row>
    <row r="95" spans="2:5" x14ac:dyDescent="0.2">
      <c r="B95" s="92" t="s">
        <v>124</v>
      </c>
      <c r="C95" s="92">
        <v>51</v>
      </c>
      <c r="D95" s="92">
        <v>34</v>
      </c>
      <c r="E95" s="92">
        <v>219</v>
      </c>
    </row>
    <row r="96" spans="2:5" x14ac:dyDescent="0.2">
      <c r="B96" s="92" t="s">
        <v>125</v>
      </c>
      <c r="C96" s="92">
        <v>27</v>
      </c>
      <c r="D96" s="92">
        <v>18</v>
      </c>
      <c r="E96" s="92">
        <v>74</v>
      </c>
    </row>
    <row r="97" spans="2:5" x14ac:dyDescent="0.2">
      <c r="B97" s="92" t="s">
        <v>126</v>
      </c>
      <c r="C97" s="92">
        <v>34</v>
      </c>
      <c r="D97" s="92">
        <v>23</v>
      </c>
      <c r="E97" s="92">
        <v>123</v>
      </c>
    </row>
    <row r="98" spans="2:5" x14ac:dyDescent="0.2">
      <c r="B98" s="92" t="s">
        <v>127</v>
      </c>
      <c r="C98" s="92">
        <v>62</v>
      </c>
      <c r="D98" s="92">
        <v>41</v>
      </c>
      <c r="E98" s="92">
        <v>215</v>
      </c>
    </row>
    <row r="99" spans="2:5" x14ac:dyDescent="0.2">
      <c r="B99" s="92" t="s">
        <v>128</v>
      </c>
      <c r="C99" s="92">
        <v>65</v>
      </c>
      <c r="D99" s="92">
        <v>44</v>
      </c>
      <c r="E99" s="92">
        <v>337</v>
      </c>
    </row>
    <row r="100" spans="2:5" x14ac:dyDescent="0.2">
      <c r="B100" s="92" t="s">
        <v>129</v>
      </c>
      <c r="C100" s="92">
        <v>28</v>
      </c>
      <c r="D100" s="92">
        <v>19</v>
      </c>
      <c r="E100" s="92">
        <v>92</v>
      </c>
    </row>
    <row r="101" spans="2:5" x14ac:dyDescent="0.2">
      <c r="B101" s="92" t="s">
        <v>130</v>
      </c>
      <c r="C101" s="92">
        <v>48</v>
      </c>
      <c r="D101" s="92">
        <v>32</v>
      </c>
      <c r="E101" s="92">
        <v>108</v>
      </c>
    </row>
    <row r="102" spans="2:5" x14ac:dyDescent="0.2">
      <c r="B102" s="92" t="s">
        <v>131</v>
      </c>
      <c r="C102" s="92">
        <v>24</v>
      </c>
      <c r="D102" s="92">
        <v>16</v>
      </c>
      <c r="E102" s="92">
        <v>71</v>
      </c>
    </row>
    <row r="103" spans="2:5" x14ac:dyDescent="0.2">
      <c r="B103" s="92" t="s">
        <v>132</v>
      </c>
      <c r="C103" s="92">
        <v>46</v>
      </c>
      <c r="D103" s="92">
        <v>31</v>
      </c>
      <c r="E103" s="92">
        <v>191</v>
      </c>
    </row>
    <row r="104" spans="2:5" x14ac:dyDescent="0.2">
      <c r="B104" s="92" t="s">
        <v>133</v>
      </c>
      <c r="C104" s="92">
        <v>51</v>
      </c>
      <c r="D104" s="92">
        <v>34</v>
      </c>
      <c r="E104" s="92">
        <v>170</v>
      </c>
    </row>
    <row r="105" spans="2:5" x14ac:dyDescent="0.2">
      <c r="B105" s="92" t="s">
        <v>134</v>
      </c>
      <c r="C105" s="92">
        <v>56</v>
      </c>
      <c r="D105" s="92">
        <v>37</v>
      </c>
      <c r="E105" s="92">
        <v>241</v>
      </c>
    </row>
    <row r="106" spans="2:5" x14ac:dyDescent="0.2">
      <c r="B106" s="92" t="s">
        <v>135</v>
      </c>
      <c r="C106" s="92">
        <v>35</v>
      </c>
      <c r="D106" s="92">
        <v>24</v>
      </c>
      <c r="E106" s="92">
        <v>71</v>
      </c>
    </row>
    <row r="107" spans="2:5" x14ac:dyDescent="0.2">
      <c r="B107" s="92" t="s">
        <v>136</v>
      </c>
      <c r="C107" s="92">
        <v>28</v>
      </c>
      <c r="D107" s="92">
        <v>19</v>
      </c>
      <c r="E107" s="92">
        <v>104</v>
      </c>
    </row>
    <row r="108" spans="2:5" x14ac:dyDescent="0.2">
      <c r="B108" s="92" t="s">
        <v>137</v>
      </c>
      <c r="C108" s="92">
        <v>35</v>
      </c>
      <c r="D108" s="92">
        <v>24</v>
      </c>
      <c r="E108" s="92">
        <v>76</v>
      </c>
    </row>
    <row r="109" spans="2:5" x14ac:dyDescent="0.2">
      <c r="B109" s="92" t="s">
        <v>138</v>
      </c>
      <c r="C109" s="92">
        <v>69</v>
      </c>
      <c r="D109" s="92">
        <v>46</v>
      </c>
      <c r="E109" s="92">
        <v>146</v>
      </c>
    </row>
    <row r="110" spans="2:5" x14ac:dyDescent="0.2">
      <c r="B110" s="92" t="s">
        <v>287</v>
      </c>
      <c r="C110" s="92">
        <v>65</v>
      </c>
      <c r="D110" s="92">
        <v>44</v>
      </c>
      <c r="E110" s="92">
        <v>173</v>
      </c>
    </row>
    <row r="111" spans="2:5" x14ac:dyDescent="0.2">
      <c r="B111" s="92" t="s">
        <v>139</v>
      </c>
      <c r="C111" s="92">
        <v>63</v>
      </c>
      <c r="D111" s="92">
        <v>42</v>
      </c>
      <c r="E111" s="92">
        <v>135</v>
      </c>
    </row>
    <row r="112" spans="2:5" x14ac:dyDescent="0.2">
      <c r="B112" s="92" t="s">
        <v>140</v>
      </c>
      <c r="C112" s="92">
        <v>56</v>
      </c>
      <c r="D112" s="92">
        <v>37</v>
      </c>
      <c r="E112" s="92">
        <v>190</v>
      </c>
    </row>
    <row r="113" spans="2:5" x14ac:dyDescent="0.2">
      <c r="B113" s="92" t="s">
        <v>141</v>
      </c>
      <c r="C113" s="92">
        <v>26</v>
      </c>
      <c r="D113" s="92">
        <v>17</v>
      </c>
      <c r="E113" s="92">
        <v>109</v>
      </c>
    </row>
    <row r="114" spans="2:5" x14ac:dyDescent="0.2">
      <c r="B114" s="92" t="s">
        <v>142</v>
      </c>
      <c r="C114" s="92">
        <v>63</v>
      </c>
      <c r="D114" s="92">
        <v>42</v>
      </c>
      <c r="E114" s="92">
        <v>139</v>
      </c>
    </row>
    <row r="115" spans="2:5" x14ac:dyDescent="0.2">
      <c r="B115" s="92" t="s">
        <v>143</v>
      </c>
      <c r="C115" s="92">
        <v>33</v>
      </c>
      <c r="D115" s="92">
        <v>22</v>
      </c>
      <c r="E115" s="92">
        <v>116</v>
      </c>
    </row>
    <row r="116" spans="2:5" x14ac:dyDescent="0.2">
      <c r="B116" s="92" t="s">
        <v>144</v>
      </c>
      <c r="C116" s="92">
        <v>41</v>
      </c>
      <c r="D116" s="92">
        <v>28</v>
      </c>
      <c r="E116" s="92">
        <v>109</v>
      </c>
    </row>
    <row r="117" spans="2:5" x14ac:dyDescent="0.2">
      <c r="B117" s="92" t="s">
        <v>145</v>
      </c>
      <c r="C117" s="92">
        <v>36</v>
      </c>
      <c r="D117" s="92">
        <v>24</v>
      </c>
      <c r="E117" s="92">
        <v>86</v>
      </c>
    </row>
    <row r="118" spans="2:5" x14ac:dyDescent="0.2">
      <c r="B118" s="92" t="s">
        <v>146</v>
      </c>
      <c r="C118" s="92">
        <v>70</v>
      </c>
      <c r="D118" s="92">
        <v>47</v>
      </c>
      <c r="E118" s="92">
        <v>200</v>
      </c>
    </row>
    <row r="119" spans="2:5" x14ac:dyDescent="0.2">
      <c r="B119" s="92" t="s">
        <v>147</v>
      </c>
      <c r="C119" s="92">
        <v>38</v>
      </c>
      <c r="D119" s="92">
        <v>25</v>
      </c>
      <c r="E119" s="92">
        <v>120</v>
      </c>
    </row>
    <row r="120" spans="2:5" x14ac:dyDescent="0.2">
      <c r="B120" s="92" t="s">
        <v>148</v>
      </c>
      <c r="C120" s="92">
        <v>46</v>
      </c>
      <c r="D120" s="92">
        <v>31</v>
      </c>
      <c r="E120" s="92">
        <v>114</v>
      </c>
    </row>
    <row r="121" spans="2:5" x14ac:dyDescent="0.2">
      <c r="B121" s="92" t="s">
        <v>149</v>
      </c>
      <c r="C121" s="92">
        <v>41</v>
      </c>
      <c r="D121" s="92">
        <v>28</v>
      </c>
      <c r="E121" s="92">
        <v>87</v>
      </c>
    </row>
    <row r="122" spans="2:5" x14ac:dyDescent="0.2">
      <c r="B122" s="92" t="s">
        <v>150</v>
      </c>
      <c r="C122" s="92">
        <v>63</v>
      </c>
      <c r="D122" s="92">
        <v>42</v>
      </c>
      <c r="E122" s="92">
        <v>102</v>
      </c>
    </row>
    <row r="123" spans="2:5" x14ac:dyDescent="0.2">
      <c r="B123" s="92" t="s">
        <v>151</v>
      </c>
      <c r="C123" s="92">
        <v>35</v>
      </c>
      <c r="D123" s="92">
        <v>24</v>
      </c>
      <c r="E123" s="92">
        <v>86</v>
      </c>
    </row>
    <row r="124" spans="2:5" x14ac:dyDescent="0.2">
      <c r="B124" s="92" t="s">
        <v>152</v>
      </c>
      <c r="C124" s="92">
        <v>44</v>
      </c>
      <c r="D124" s="92">
        <v>29</v>
      </c>
      <c r="E124" s="92">
        <v>172</v>
      </c>
    </row>
    <row r="125" spans="2:5" x14ac:dyDescent="0.2">
      <c r="B125" s="92" t="s">
        <v>153</v>
      </c>
      <c r="C125" s="92">
        <v>48</v>
      </c>
      <c r="D125" s="92">
        <v>32</v>
      </c>
      <c r="E125" s="92">
        <v>177</v>
      </c>
    </row>
    <row r="126" spans="2:5" x14ac:dyDescent="0.2">
      <c r="B126" s="92" t="s">
        <v>154</v>
      </c>
      <c r="C126" s="92">
        <v>26</v>
      </c>
      <c r="D126" s="92">
        <v>17</v>
      </c>
      <c r="E126" s="92">
        <v>73</v>
      </c>
    </row>
    <row r="127" spans="2:5" x14ac:dyDescent="0.2">
      <c r="B127" s="92" t="s">
        <v>155</v>
      </c>
      <c r="C127" s="92">
        <v>52</v>
      </c>
      <c r="D127" s="92">
        <v>35</v>
      </c>
      <c r="E127" s="92">
        <v>187</v>
      </c>
    </row>
    <row r="128" spans="2:5" x14ac:dyDescent="0.2">
      <c r="B128" s="92" t="s">
        <v>156</v>
      </c>
      <c r="C128" s="92">
        <v>23</v>
      </c>
      <c r="D128" s="92">
        <v>16</v>
      </c>
      <c r="E128" s="92">
        <v>92</v>
      </c>
    </row>
    <row r="129" spans="2:5" x14ac:dyDescent="0.2">
      <c r="B129" s="92" t="s">
        <v>157</v>
      </c>
      <c r="C129" s="92">
        <v>32</v>
      </c>
      <c r="D129" s="92">
        <v>21</v>
      </c>
      <c r="E129" s="92">
        <v>85</v>
      </c>
    </row>
    <row r="130" spans="2:5" x14ac:dyDescent="0.2">
      <c r="B130" s="92" t="s">
        <v>158</v>
      </c>
      <c r="C130" s="92">
        <v>51</v>
      </c>
      <c r="D130" s="92">
        <v>34</v>
      </c>
      <c r="E130" s="92">
        <v>208</v>
      </c>
    </row>
    <row r="131" spans="2:5" x14ac:dyDescent="0.2">
      <c r="B131" s="92" t="s">
        <v>159</v>
      </c>
      <c r="C131" s="92">
        <v>23</v>
      </c>
      <c r="D131" s="92">
        <v>16</v>
      </c>
      <c r="E131" s="92">
        <v>103</v>
      </c>
    </row>
    <row r="132" spans="2:5" x14ac:dyDescent="0.2">
      <c r="B132" s="92" t="s">
        <v>160</v>
      </c>
      <c r="C132" s="92">
        <v>30</v>
      </c>
      <c r="D132" s="92">
        <v>20</v>
      </c>
      <c r="E132" s="92">
        <v>112</v>
      </c>
    </row>
    <row r="133" spans="2:5" x14ac:dyDescent="0.2">
      <c r="B133" s="92" t="s">
        <v>161</v>
      </c>
      <c r="C133" s="92">
        <v>36</v>
      </c>
      <c r="D133" s="92">
        <v>24</v>
      </c>
      <c r="E133" s="92">
        <v>126</v>
      </c>
    </row>
    <row r="134" spans="2:5" x14ac:dyDescent="0.2">
      <c r="B134" s="92" t="s">
        <v>162</v>
      </c>
      <c r="C134" s="92">
        <v>58</v>
      </c>
      <c r="D134" s="92">
        <v>39</v>
      </c>
      <c r="E134" s="92">
        <v>148</v>
      </c>
    </row>
    <row r="135" spans="2:5" x14ac:dyDescent="0.2">
      <c r="B135" s="92" t="s">
        <v>163</v>
      </c>
      <c r="C135" s="92">
        <v>46</v>
      </c>
      <c r="D135" s="92">
        <v>31</v>
      </c>
      <c r="E135" s="92">
        <v>105</v>
      </c>
    </row>
    <row r="136" spans="2:5" x14ac:dyDescent="0.2">
      <c r="B136" s="92" t="s">
        <v>164</v>
      </c>
      <c r="C136" s="92">
        <v>47</v>
      </c>
      <c r="D136" s="92">
        <v>32</v>
      </c>
      <c r="E136" s="92">
        <v>122</v>
      </c>
    </row>
    <row r="137" spans="2:5" x14ac:dyDescent="0.2">
      <c r="B137" s="92" t="s">
        <v>165</v>
      </c>
      <c r="C137" s="92">
        <v>42</v>
      </c>
      <c r="D137" s="92">
        <v>28</v>
      </c>
      <c r="E137" s="92">
        <v>131</v>
      </c>
    </row>
    <row r="138" spans="2:5" x14ac:dyDescent="0.2">
      <c r="B138" s="92" t="s">
        <v>166</v>
      </c>
      <c r="C138" s="92">
        <v>46</v>
      </c>
      <c r="D138" s="92">
        <v>31</v>
      </c>
      <c r="E138" s="92">
        <v>182</v>
      </c>
    </row>
    <row r="139" spans="2:5" x14ac:dyDescent="0.2">
      <c r="B139" s="92" t="s">
        <v>282</v>
      </c>
      <c r="C139" s="92">
        <v>27</v>
      </c>
      <c r="D139" s="92">
        <v>18</v>
      </c>
      <c r="E139" s="92">
        <v>89</v>
      </c>
    </row>
    <row r="140" spans="2:5" x14ac:dyDescent="0.2">
      <c r="B140" s="92" t="s">
        <v>167</v>
      </c>
      <c r="C140" s="92">
        <v>75</v>
      </c>
      <c r="D140" s="92">
        <v>50</v>
      </c>
      <c r="E140" s="92">
        <v>139</v>
      </c>
    </row>
    <row r="141" spans="2:5" x14ac:dyDescent="0.2">
      <c r="B141" s="92" t="s">
        <v>168</v>
      </c>
      <c r="C141" s="92">
        <v>50</v>
      </c>
      <c r="D141" s="92">
        <v>33</v>
      </c>
      <c r="E141" s="92">
        <v>117</v>
      </c>
    </row>
    <row r="142" spans="2:5" x14ac:dyDescent="0.2">
      <c r="B142" s="92" t="s">
        <v>169</v>
      </c>
      <c r="C142" s="92">
        <v>64</v>
      </c>
      <c r="D142" s="92">
        <v>43</v>
      </c>
      <c r="E142" s="92">
        <v>141</v>
      </c>
    </row>
    <row r="143" spans="2:5" x14ac:dyDescent="0.2">
      <c r="B143" s="92" t="s">
        <v>170</v>
      </c>
      <c r="C143" s="92">
        <v>23</v>
      </c>
      <c r="D143" s="92">
        <v>16</v>
      </c>
      <c r="E143" s="92">
        <v>238</v>
      </c>
    </row>
    <row r="144" spans="2:5" x14ac:dyDescent="0.2">
      <c r="B144" s="92" t="s">
        <v>171</v>
      </c>
      <c r="C144" s="92">
        <v>34</v>
      </c>
      <c r="D144" s="92">
        <v>23</v>
      </c>
      <c r="E144" s="92">
        <v>122</v>
      </c>
    </row>
    <row r="145" spans="2:5" x14ac:dyDescent="0.2">
      <c r="B145" s="92" t="s">
        <v>172</v>
      </c>
      <c r="C145" s="92">
        <v>51</v>
      </c>
      <c r="D145" s="92">
        <v>34</v>
      </c>
      <c r="E145" s="92">
        <v>193</v>
      </c>
    </row>
    <row r="146" spans="2:5" x14ac:dyDescent="0.2">
      <c r="B146" s="92" t="s">
        <v>173</v>
      </c>
      <c r="C146" s="92">
        <v>41</v>
      </c>
      <c r="D146" s="92">
        <v>28</v>
      </c>
      <c r="E146" s="92">
        <v>82</v>
      </c>
    </row>
    <row r="147" spans="2:5" x14ac:dyDescent="0.2">
      <c r="B147" s="92" t="s">
        <v>174</v>
      </c>
      <c r="C147" s="92">
        <v>59</v>
      </c>
      <c r="D147" s="92">
        <v>40</v>
      </c>
      <c r="E147" s="92">
        <v>159</v>
      </c>
    </row>
    <row r="148" spans="2:5" x14ac:dyDescent="0.2">
      <c r="B148" s="92" t="s">
        <v>175</v>
      </c>
      <c r="C148" s="92">
        <v>39</v>
      </c>
      <c r="D148" s="92">
        <v>26</v>
      </c>
      <c r="E148" s="92">
        <v>124</v>
      </c>
    </row>
    <row r="149" spans="2:5" x14ac:dyDescent="0.2">
      <c r="B149" s="92" t="s">
        <v>176</v>
      </c>
      <c r="C149" s="92">
        <v>34</v>
      </c>
      <c r="D149" s="92">
        <v>23</v>
      </c>
      <c r="E149" s="92">
        <v>143</v>
      </c>
    </row>
    <row r="150" spans="2:5" x14ac:dyDescent="0.2">
      <c r="B150" s="92" t="s">
        <v>177</v>
      </c>
      <c r="C150" s="92">
        <v>41</v>
      </c>
      <c r="D150" s="92">
        <v>28</v>
      </c>
      <c r="E150" s="92">
        <v>140</v>
      </c>
    </row>
    <row r="151" spans="2:5" x14ac:dyDescent="0.2">
      <c r="B151" s="92" t="s">
        <v>178</v>
      </c>
      <c r="C151" s="92">
        <v>34</v>
      </c>
      <c r="D151" s="92">
        <v>23</v>
      </c>
      <c r="E151" s="92">
        <v>124</v>
      </c>
    </row>
    <row r="152" spans="2:5" x14ac:dyDescent="0.2">
      <c r="B152" s="92" t="s">
        <v>179</v>
      </c>
      <c r="C152" s="92">
        <v>40</v>
      </c>
      <c r="D152" s="92">
        <v>27</v>
      </c>
      <c r="E152" s="92">
        <v>143</v>
      </c>
    </row>
    <row r="153" spans="2:5" x14ac:dyDescent="0.2">
      <c r="B153" s="92" t="s">
        <v>180</v>
      </c>
      <c r="C153" s="92">
        <v>34</v>
      </c>
      <c r="D153" s="92">
        <v>23</v>
      </c>
      <c r="E153" s="92">
        <v>124</v>
      </c>
    </row>
    <row r="154" spans="2:5" x14ac:dyDescent="0.2">
      <c r="B154" s="92" t="s">
        <v>272</v>
      </c>
      <c r="C154" s="92">
        <v>32</v>
      </c>
      <c r="D154" s="92">
        <v>21</v>
      </c>
      <c r="E154" s="92">
        <v>111</v>
      </c>
    </row>
    <row r="155" spans="2:5" x14ac:dyDescent="0.2">
      <c r="B155" s="92" t="s">
        <v>181</v>
      </c>
      <c r="C155" s="92">
        <v>44</v>
      </c>
      <c r="D155" s="92">
        <v>29</v>
      </c>
      <c r="E155" s="92">
        <v>117</v>
      </c>
    </row>
    <row r="156" spans="2:5" x14ac:dyDescent="0.2">
      <c r="B156" s="92" t="s">
        <v>182</v>
      </c>
      <c r="C156" s="92">
        <v>32</v>
      </c>
      <c r="D156" s="92">
        <v>21</v>
      </c>
      <c r="E156" s="92">
        <v>92</v>
      </c>
    </row>
    <row r="157" spans="2:5" x14ac:dyDescent="0.2">
      <c r="B157" s="92" t="s">
        <v>183</v>
      </c>
      <c r="C157" s="92">
        <v>27</v>
      </c>
      <c r="D157" s="92">
        <v>18</v>
      </c>
      <c r="E157" s="92">
        <v>89</v>
      </c>
    </row>
    <row r="158" spans="2:5" x14ac:dyDescent="0.2">
      <c r="B158" s="92" t="s">
        <v>249</v>
      </c>
      <c r="C158" s="92">
        <v>30</v>
      </c>
      <c r="D158" s="92">
        <v>20</v>
      </c>
      <c r="E158" s="92">
        <v>235</v>
      </c>
    </row>
    <row r="159" spans="2:5" x14ac:dyDescent="0.2">
      <c r="B159" s="92" t="s">
        <v>184</v>
      </c>
      <c r="C159" s="92">
        <v>28</v>
      </c>
      <c r="D159" s="92">
        <v>19</v>
      </c>
      <c r="E159" s="92">
        <v>133</v>
      </c>
    </row>
    <row r="160" spans="2:5" x14ac:dyDescent="0.2">
      <c r="B160" s="92" t="s">
        <v>185</v>
      </c>
      <c r="C160" s="92">
        <v>28</v>
      </c>
      <c r="D160" s="92">
        <v>19</v>
      </c>
      <c r="E160" s="92">
        <v>133</v>
      </c>
    </row>
    <row r="161" spans="2:6" x14ac:dyDescent="0.2">
      <c r="B161" s="92" t="s">
        <v>186</v>
      </c>
      <c r="C161" s="92">
        <v>38</v>
      </c>
      <c r="D161" s="92">
        <v>25</v>
      </c>
      <c r="E161" s="92">
        <v>105</v>
      </c>
    </row>
    <row r="162" spans="2:6" x14ac:dyDescent="0.2">
      <c r="B162" s="92" t="s">
        <v>187</v>
      </c>
      <c r="C162" s="92">
        <v>39</v>
      </c>
      <c r="D162" s="92">
        <v>26</v>
      </c>
      <c r="E162" s="92">
        <v>105</v>
      </c>
    </row>
    <row r="163" spans="2:6" x14ac:dyDescent="0.2">
      <c r="B163" s="92" t="s">
        <v>189</v>
      </c>
      <c r="C163" s="92">
        <v>34</v>
      </c>
      <c r="D163" s="92">
        <v>23</v>
      </c>
      <c r="E163" s="92">
        <v>79</v>
      </c>
    </row>
    <row r="164" spans="2:6" s="2" customFormat="1" x14ac:dyDescent="0.2">
      <c r="B164" s="92" t="s">
        <v>188</v>
      </c>
      <c r="C164" s="92">
        <v>36</v>
      </c>
      <c r="D164" s="92">
        <v>24</v>
      </c>
      <c r="E164" s="92">
        <v>147</v>
      </c>
      <c r="F164" s="93"/>
    </row>
    <row r="165" spans="2:6" x14ac:dyDescent="0.2">
      <c r="B165" s="92" t="s">
        <v>190</v>
      </c>
      <c r="C165" s="92">
        <v>57</v>
      </c>
      <c r="D165" s="92">
        <v>38</v>
      </c>
      <c r="E165" s="92">
        <v>181</v>
      </c>
    </row>
    <row r="166" spans="2:6" x14ac:dyDescent="0.2">
      <c r="B166" s="92" t="s">
        <v>191</v>
      </c>
      <c r="C166" s="92">
        <v>56</v>
      </c>
      <c r="D166" s="92">
        <v>37</v>
      </c>
      <c r="E166" s="92">
        <v>186</v>
      </c>
    </row>
    <row r="167" spans="2:6" x14ac:dyDescent="0.2">
      <c r="B167" s="92" t="s">
        <v>192</v>
      </c>
      <c r="C167" s="92">
        <v>56</v>
      </c>
      <c r="D167" s="92">
        <v>37</v>
      </c>
      <c r="E167" s="92">
        <v>181</v>
      </c>
    </row>
    <row r="168" spans="2:6" x14ac:dyDescent="0.2">
      <c r="B168" s="92" t="s">
        <v>193</v>
      </c>
      <c r="C168" s="92">
        <v>66</v>
      </c>
      <c r="D168" s="92">
        <v>44</v>
      </c>
      <c r="E168" s="92">
        <v>140</v>
      </c>
    </row>
    <row r="169" spans="2:6" x14ac:dyDescent="0.2">
      <c r="B169" s="92" t="s">
        <v>194</v>
      </c>
      <c r="C169" s="92">
        <v>66</v>
      </c>
      <c r="D169" s="92">
        <v>44</v>
      </c>
      <c r="E169" s="92">
        <v>186</v>
      </c>
    </row>
    <row r="170" spans="2:6" x14ac:dyDescent="0.2">
      <c r="B170" s="92" t="s">
        <v>195</v>
      </c>
      <c r="C170" s="92">
        <v>64</v>
      </c>
      <c r="D170" s="92">
        <v>43</v>
      </c>
      <c r="E170" s="92">
        <v>180</v>
      </c>
    </row>
    <row r="171" spans="2:6" x14ac:dyDescent="0.2">
      <c r="B171" s="92" t="s">
        <v>196</v>
      </c>
      <c r="C171" s="92">
        <v>42</v>
      </c>
      <c r="D171" s="92">
        <v>28</v>
      </c>
      <c r="E171" s="92">
        <v>190</v>
      </c>
    </row>
    <row r="172" spans="2:6" x14ac:dyDescent="0.2">
      <c r="B172" s="92" t="s">
        <v>197</v>
      </c>
      <c r="C172" s="92">
        <v>27</v>
      </c>
      <c r="D172" s="92">
        <v>18</v>
      </c>
      <c r="E172" s="92">
        <v>97</v>
      </c>
    </row>
    <row r="173" spans="2:6" x14ac:dyDescent="0.2">
      <c r="B173" s="92" t="s">
        <v>198</v>
      </c>
      <c r="C173" s="92">
        <v>57</v>
      </c>
      <c r="D173" s="92">
        <v>38</v>
      </c>
      <c r="E173" s="92">
        <v>145</v>
      </c>
    </row>
    <row r="174" spans="2:6" x14ac:dyDescent="0.2">
      <c r="B174" s="92" t="s">
        <v>199</v>
      </c>
      <c r="C174" s="92">
        <v>63</v>
      </c>
      <c r="D174" s="92">
        <v>42</v>
      </c>
      <c r="E174" s="92">
        <v>198</v>
      </c>
    </row>
    <row r="175" spans="2:6" x14ac:dyDescent="0.2">
      <c r="B175" s="92" t="s">
        <v>200</v>
      </c>
      <c r="C175" s="92">
        <v>71</v>
      </c>
      <c r="D175" s="92">
        <v>48</v>
      </c>
      <c r="E175" s="92">
        <v>277</v>
      </c>
    </row>
    <row r="176" spans="2:6" x14ac:dyDescent="0.2">
      <c r="B176" s="92" t="s">
        <v>201</v>
      </c>
      <c r="C176" s="92">
        <v>33</v>
      </c>
      <c r="D176" s="92">
        <v>22</v>
      </c>
      <c r="E176" s="92">
        <v>121</v>
      </c>
    </row>
    <row r="177" spans="2:10" x14ac:dyDescent="0.2">
      <c r="B177" s="92" t="s">
        <v>202</v>
      </c>
      <c r="C177" s="92">
        <v>38</v>
      </c>
      <c r="D177" s="92">
        <v>25</v>
      </c>
      <c r="E177" s="92">
        <v>126</v>
      </c>
    </row>
    <row r="178" spans="2:10" x14ac:dyDescent="0.2">
      <c r="B178" s="92" t="s">
        <v>203</v>
      </c>
      <c r="C178" s="92">
        <v>34</v>
      </c>
      <c r="D178" s="92">
        <v>23</v>
      </c>
      <c r="E178" s="92">
        <v>144</v>
      </c>
    </row>
    <row r="179" spans="2:10" x14ac:dyDescent="0.2">
      <c r="B179" s="92" t="s">
        <v>204</v>
      </c>
      <c r="C179" s="92">
        <v>36</v>
      </c>
      <c r="D179" s="92">
        <v>24</v>
      </c>
      <c r="E179" s="92">
        <v>103</v>
      </c>
    </row>
    <row r="180" spans="2:10" x14ac:dyDescent="0.2">
      <c r="B180" s="92" t="s">
        <v>205</v>
      </c>
      <c r="C180" s="92">
        <v>42</v>
      </c>
      <c r="D180" s="92">
        <v>28</v>
      </c>
      <c r="E180" s="92">
        <v>131</v>
      </c>
    </row>
    <row r="181" spans="2:10" x14ac:dyDescent="0.2">
      <c r="B181" s="92" t="s">
        <v>206</v>
      </c>
      <c r="C181" s="92">
        <v>44</v>
      </c>
      <c r="D181" s="92">
        <v>29</v>
      </c>
      <c r="E181" s="92">
        <v>142</v>
      </c>
    </row>
    <row r="182" spans="2:10" x14ac:dyDescent="0.2">
      <c r="B182" s="92" t="s">
        <v>207</v>
      </c>
      <c r="C182" s="92">
        <v>34</v>
      </c>
      <c r="D182" s="92">
        <v>23</v>
      </c>
      <c r="E182" s="92">
        <v>103</v>
      </c>
    </row>
    <row r="183" spans="2:10" x14ac:dyDescent="0.2">
      <c r="B183" s="92" t="s">
        <v>208</v>
      </c>
      <c r="C183" s="92">
        <v>36</v>
      </c>
      <c r="D183" s="92">
        <v>24</v>
      </c>
      <c r="E183" s="92">
        <v>112</v>
      </c>
    </row>
    <row r="184" spans="2:10" x14ac:dyDescent="0.2">
      <c r="B184" s="92" t="s">
        <v>209</v>
      </c>
      <c r="C184" s="92">
        <v>33</v>
      </c>
      <c r="D184" s="92">
        <v>22</v>
      </c>
      <c r="E184" s="92">
        <v>195</v>
      </c>
    </row>
    <row r="185" spans="2:10" x14ac:dyDescent="0.2">
      <c r="B185" s="92" t="s">
        <v>273</v>
      </c>
      <c r="C185" s="92">
        <v>36</v>
      </c>
      <c r="D185" s="92">
        <v>24</v>
      </c>
      <c r="E185" s="92">
        <v>129</v>
      </c>
    </row>
    <row r="186" spans="2:10" x14ac:dyDescent="0.2">
      <c r="B186" s="92" t="s">
        <v>210</v>
      </c>
      <c r="C186" s="92">
        <v>33</v>
      </c>
      <c r="D186" s="92">
        <v>22</v>
      </c>
      <c r="E186" s="92">
        <v>130</v>
      </c>
      <c r="G186" s="2"/>
      <c r="H186" s="92"/>
      <c r="I186" s="92"/>
      <c r="J186" s="92"/>
    </row>
    <row r="187" spans="2:10" x14ac:dyDescent="0.2">
      <c r="B187" s="92" t="s">
        <v>211</v>
      </c>
      <c r="C187" s="92">
        <v>29</v>
      </c>
      <c r="D187" s="92">
        <v>20</v>
      </c>
      <c r="E187" s="92">
        <v>109</v>
      </c>
    </row>
    <row r="188" spans="2:10" x14ac:dyDescent="0.2">
      <c r="B188" s="92" t="s">
        <v>212</v>
      </c>
      <c r="C188" s="92">
        <v>51</v>
      </c>
      <c r="D188" s="92">
        <v>34</v>
      </c>
      <c r="E188" s="92">
        <v>159</v>
      </c>
    </row>
    <row r="189" spans="2:10" x14ac:dyDescent="0.2">
      <c r="B189" s="92" t="s">
        <v>213</v>
      </c>
      <c r="C189" s="92">
        <v>38</v>
      </c>
      <c r="D189" s="92">
        <v>25</v>
      </c>
      <c r="E189" s="92">
        <v>140</v>
      </c>
    </row>
    <row r="190" spans="2:10" x14ac:dyDescent="0.2">
      <c r="B190" s="92" t="s">
        <v>214</v>
      </c>
      <c r="C190" s="92">
        <v>27</v>
      </c>
      <c r="D190" s="92">
        <v>18</v>
      </c>
      <c r="E190" s="92">
        <v>85</v>
      </c>
    </row>
    <row r="191" spans="2:10" x14ac:dyDescent="0.2">
      <c r="B191" s="92" t="s">
        <v>215</v>
      </c>
      <c r="C191" s="92">
        <v>51</v>
      </c>
      <c r="D191" s="92">
        <v>34</v>
      </c>
      <c r="E191" s="92">
        <v>174</v>
      </c>
    </row>
    <row r="192" spans="2:10" x14ac:dyDescent="0.2">
      <c r="B192" s="92" t="s">
        <v>216</v>
      </c>
      <c r="C192" s="92">
        <v>44</v>
      </c>
      <c r="D192" s="92">
        <v>29</v>
      </c>
      <c r="E192" s="92">
        <v>97</v>
      </c>
    </row>
    <row r="193" spans="2:5" x14ac:dyDescent="0.2">
      <c r="B193" s="92" t="s">
        <v>217</v>
      </c>
      <c r="C193" s="92">
        <v>36</v>
      </c>
      <c r="D193" s="92">
        <v>24</v>
      </c>
      <c r="E193" s="92">
        <v>114</v>
      </c>
    </row>
    <row r="194" spans="2:5" x14ac:dyDescent="0.2">
      <c r="B194" s="92" t="s">
        <v>218</v>
      </c>
      <c r="C194" s="92">
        <v>39</v>
      </c>
      <c r="D194" s="92">
        <v>26</v>
      </c>
      <c r="E194" s="92">
        <v>118</v>
      </c>
    </row>
    <row r="195" spans="2:5" x14ac:dyDescent="0.2">
      <c r="B195" s="92" t="s">
        <v>219</v>
      </c>
      <c r="C195" s="92">
        <v>29</v>
      </c>
      <c r="D195" s="92">
        <v>20</v>
      </c>
      <c r="E195" s="92">
        <v>102</v>
      </c>
    </row>
    <row r="196" spans="2:5" x14ac:dyDescent="0.2">
      <c r="B196" s="92" t="s">
        <v>220</v>
      </c>
      <c r="C196" s="92">
        <v>66</v>
      </c>
      <c r="D196" s="92">
        <v>44</v>
      </c>
      <c r="E196" s="92">
        <v>203</v>
      </c>
    </row>
    <row r="197" spans="2:5" x14ac:dyDescent="0.2">
      <c r="B197" s="92" t="s">
        <v>221</v>
      </c>
      <c r="C197" s="92">
        <v>42</v>
      </c>
      <c r="D197" s="92">
        <v>28</v>
      </c>
      <c r="E197" s="92">
        <v>155</v>
      </c>
    </row>
    <row r="198" spans="2:5" x14ac:dyDescent="0.2">
      <c r="B198" s="92" t="s">
        <v>222</v>
      </c>
      <c r="C198" s="92">
        <v>32</v>
      </c>
      <c r="D198" s="92">
        <v>21</v>
      </c>
      <c r="E198" s="92">
        <v>77</v>
      </c>
    </row>
    <row r="199" spans="2:5" x14ac:dyDescent="0.2">
      <c r="B199" s="92" t="s">
        <v>288</v>
      </c>
      <c r="C199" s="92">
        <v>32</v>
      </c>
      <c r="D199" s="92">
        <v>21</v>
      </c>
      <c r="E199" s="92">
        <v>110</v>
      </c>
    </row>
    <row r="200" spans="2:5" x14ac:dyDescent="0.2">
      <c r="B200" s="92" t="s">
        <v>223</v>
      </c>
      <c r="C200" s="92">
        <v>44</v>
      </c>
      <c r="D200" s="92">
        <v>29</v>
      </c>
      <c r="E200" s="92">
        <v>120</v>
      </c>
    </row>
    <row r="201" spans="2:5" x14ac:dyDescent="0.2">
      <c r="B201" s="92" t="s">
        <v>224</v>
      </c>
      <c r="C201" s="92">
        <v>24</v>
      </c>
      <c r="D201" s="92">
        <v>16</v>
      </c>
      <c r="E201" s="92">
        <v>107</v>
      </c>
    </row>
    <row r="202" spans="2:5" x14ac:dyDescent="0.2">
      <c r="B202" s="92" t="s">
        <v>225</v>
      </c>
      <c r="C202" s="92">
        <v>40</v>
      </c>
      <c r="D202" s="92">
        <v>27</v>
      </c>
      <c r="E202" s="92">
        <v>144</v>
      </c>
    </row>
    <row r="203" spans="2:5" x14ac:dyDescent="0.2">
      <c r="B203" s="92" t="s">
        <v>226</v>
      </c>
      <c r="C203" s="92">
        <v>28</v>
      </c>
      <c r="D203" s="92">
        <v>19</v>
      </c>
      <c r="E203" s="92">
        <v>135</v>
      </c>
    </row>
    <row r="204" spans="2:5" x14ac:dyDescent="0.2">
      <c r="B204" s="92" t="s">
        <v>227</v>
      </c>
      <c r="C204" s="92">
        <v>41</v>
      </c>
      <c r="D204" s="92">
        <v>28</v>
      </c>
      <c r="E204" s="92">
        <v>143</v>
      </c>
    </row>
    <row r="205" spans="2:5" x14ac:dyDescent="0.2">
      <c r="B205" s="92" t="s">
        <v>228</v>
      </c>
      <c r="C205" s="92">
        <v>26</v>
      </c>
      <c r="D205" s="92">
        <v>17</v>
      </c>
      <c r="E205" s="92">
        <v>98</v>
      </c>
    </row>
    <row r="206" spans="2:5" x14ac:dyDescent="0.2">
      <c r="B206" s="92" t="s">
        <v>229</v>
      </c>
      <c r="C206" s="92">
        <v>32</v>
      </c>
      <c r="D206" s="92">
        <v>21</v>
      </c>
      <c r="E206" s="92">
        <v>85</v>
      </c>
    </row>
    <row r="207" spans="2:5" x14ac:dyDescent="0.2">
      <c r="B207" s="92" t="s">
        <v>230</v>
      </c>
      <c r="C207" s="92">
        <v>40</v>
      </c>
      <c r="D207" s="92">
        <v>27</v>
      </c>
      <c r="E207" s="92">
        <v>113</v>
      </c>
    </row>
    <row r="208" spans="2:5" x14ac:dyDescent="0.2">
      <c r="B208" s="92" t="s">
        <v>231</v>
      </c>
      <c r="C208" s="92">
        <v>77</v>
      </c>
      <c r="D208" s="92">
        <v>52</v>
      </c>
      <c r="E208" s="92">
        <v>182</v>
      </c>
    </row>
    <row r="209" spans="2:5" x14ac:dyDescent="0.2">
      <c r="B209" s="92" t="s">
        <v>232</v>
      </c>
      <c r="C209" s="92">
        <v>63</v>
      </c>
      <c r="D209" s="92">
        <v>42</v>
      </c>
      <c r="E209" s="92">
        <v>333</v>
      </c>
    </row>
    <row r="210" spans="2:5" x14ac:dyDescent="0.2">
      <c r="B210" s="92" t="s">
        <v>233</v>
      </c>
      <c r="C210" s="92">
        <v>65</v>
      </c>
      <c r="D210" s="92">
        <v>44</v>
      </c>
      <c r="E210" s="92">
        <v>233</v>
      </c>
    </row>
    <row r="211" spans="2:5" x14ac:dyDescent="0.2">
      <c r="B211" s="92" t="s">
        <v>234</v>
      </c>
      <c r="C211" s="92">
        <v>62</v>
      </c>
      <c r="D211" s="92">
        <v>41</v>
      </c>
      <c r="E211" s="92">
        <v>204</v>
      </c>
    </row>
    <row r="212" spans="2:5" x14ac:dyDescent="0.2">
      <c r="B212" s="92" t="s">
        <v>235</v>
      </c>
      <c r="C212" s="92">
        <v>64</v>
      </c>
      <c r="D212" s="92">
        <v>43</v>
      </c>
      <c r="E212" s="92">
        <v>262</v>
      </c>
    </row>
    <row r="213" spans="2:5" x14ac:dyDescent="0.2">
      <c r="B213" s="92" t="s">
        <v>236</v>
      </c>
      <c r="C213" s="92">
        <v>65</v>
      </c>
      <c r="D213" s="92">
        <v>44</v>
      </c>
      <c r="E213" s="92">
        <v>256</v>
      </c>
    </row>
    <row r="214" spans="2:5" x14ac:dyDescent="0.2">
      <c r="B214" s="92" t="s">
        <v>237</v>
      </c>
      <c r="C214" s="92">
        <v>66</v>
      </c>
      <c r="D214" s="92">
        <v>44</v>
      </c>
      <c r="E214" s="92">
        <v>308</v>
      </c>
    </row>
    <row r="215" spans="2:5" x14ac:dyDescent="0.2">
      <c r="B215" s="92" t="s">
        <v>238</v>
      </c>
      <c r="C215" s="92">
        <v>59</v>
      </c>
      <c r="D215" s="92">
        <v>40</v>
      </c>
      <c r="E215" s="92">
        <v>327</v>
      </c>
    </row>
    <row r="216" spans="2:5" x14ac:dyDescent="0.2">
      <c r="B216" s="92" t="s">
        <v>239</v>
      </c>
      <c r="C216" s="92">
        <v>66</v>
      </c>
      <c r="D216" s="92">
        <v>44</v>
      </c>
      <c r="E216" s="92">
        <v>203</v>
      </c>
    </row>
    <row r="217" spans="2:5" x14ac:dyDescent="0.2">
      <c r="B217" s="92" t="s">
        <v>240</v>
      </c>
      <c r="C217" s="92">
        <v>59</v>
      </c>
      <c r="D217" s="92">
        <v>40</v>
      </c>
      <c r="E217" s="92">
        <v>182</v>
      </c>
    </row>
    <row r="218" spans="2:5" x14ac:dyDescent="0.2">
      <c r="B218" s="92" t="s">
        <v>241</v>
      </c>
      <c r="C218" s="92">
        <v>34</v>
      </c>
      <c r="D218" s="92">
        <v>23</v>
      </c>
      <c r="E218" s="92">
        <v>104</v>
      </c>
    </row>
    <row r="219" spans="2:5" x14ac:dyDescent="0.2">
      <c r="B219" s="92" t="s">
        <v>242</v>
      </c>
      <c r="C219" s="92">
        <v>48</v>
      </c>
      <c r="D219" s="92">
        <v>32</v>
      </c>
      <c r="E219" s="92">
        <v>150</v>
      </c>
    </row>
    <row r="220" spans="2:5" x14ac:dyDescent="0.2">
      <c r="B220" s="92" t="s">
        <v>243</v>
      </c>
      <c r="C220" s="92">
        <v>45</v>
      </c>
      <c r="D220" s="92">
        <v>30</v>
      </c>
      <c r="E220" s="92">
        <v>127</v>
      </c>
    </row>
    <row r="221" spans="2:5" x14ac:dyDescent="0.2">
      <c r="B221" s="92" t="s">
        <v>244</v>
      </c>
      <c r="C221" s="92">
        <v>65</v>
      </c>
      <c r="D221" s="92">
        <v>44</v>
      </c>
      <c r="E221" s="92">
        <v>156</v>
      </c>
    </row>
    <row r="222" spans="2:5" x14ac:dyDescent="0.2">
      <c r="B222" s="92" t="s">
        <v>245</v>
      </c>
      <c r="C222" s="92">
        <v>36</v>
      </c>
      <c r="D222" s="92">
        <v>24</v>
      </c>
      <c r="E222" s="92">
        <v>111</v>
      </c>
    </row>
    <row r="223" spans="2:5" x14ac:dyDescent="0.2">
      <c r="B223" s="92" t="s">
        <v>246</v>
      </c>
      <c r="C223" s="92">
        <v>20</v>
      </c>
      <c r="D223" s="92">
        <v>13</v>
      </c>
      <c r="E223" s="92">
        <v>98</v>
      </c>
    </row>
    <row r="224" spans="2:5" x14ac:dyDescent="0.2">
      <c r="B224" s="92" t="s">
        <v>247</v>
      </c>
      <c r="C224" s="92">
        <v>53</v>
      </c>
      <c r="D224" s="92">
        <v>36</v>
      </c>
      <c r="E224" s="92">
        <v>210</v>
      </c>
    </row>
    <row r="225" spans="2:5" x14ac:dyDescent="0.2">
      <c r="B225" s="92" t="s">
        <v>248</v>
      </c>
      <c r="C225" s="92">
        <v>42</v>
      </c>
      <c r="D225" s="92">
        <v>28</v>
      </c>
      <c r="E225" s="92">
        <v>125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324921be-5f43-4646-a0ea-18ba4230a7e7</BSO999929>
</file>

<file path=customXml/itemProps1.xml><?xml version="1.0" encoding="utf-8"?>
<ds:datastoreItem xmlns:ds="http://schemas.openxmlformats.org/officeDocument/2006/customXml" ds:itemID="{936C7B17-4E23-415B-AD0D-A822CF91EF9C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Vorlage</vt:lpstr>
      <vt:lpstr>Pauschalen</vt:lpstr>
      <vt:lpstr>Land</vt:lpstr>
      <vt:lpstr>Vorlage!Print_Area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</dc:creator>
  <cp:lastModifiedBy>Langer, Thomas</cp:lastModifiedBy>
  <cp:lastPrinted>2017-11-22T10:38:50Z</cp:lastPrinted>
  <dcterms:created xsi:type="dcterms:W3CDTF">2006-06-19T13:17:07Z</dcterms:created>
  <dcterms:modified xsi:type="dcterms:W3CDTF">2025-01-11T13:58:09Z</dcterms:modified>
</cp:coreProperties>
</file>